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3\"/>
    </mc:Choice>
  </mc:AlternateContent>
  <bookViews>
    <workbookView xWindow="0" yWindow="468" windowWidth="28800" windowHeight="16128" tabRatio="362" activeTab="1"/>
  </bookViews>
  <sheets>
    <sheet name="Оглавление" sheetId="2" r:id="rId1"/>
    <sheet name="Прайс" sheetId="1" r:id="rId2"/>
  </sheets>
  <definedNames>
    <definedName name="_xlnm._FilterDatabase" localSheetId="1" hidden="1">Прайс!$H$4:$H$4667</definedName>
    <definedName name="kharkov" localSheetId="1">Прайс!#REF!</definedName>
    <definedName name="Амортизатор">Прайс!$I$2</definedName>
  </definedNames>
  <calcPr calcId="162913"/>
</workbook>
</file>

<file path=xl/calcChain.xml><?xml version="1.0" encoding="utf-8"?>
<calcChain xmlns="http://schemas.openxmlformats.org/spreadsheetml/2006/main"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5" i="1"/>
  <c r="D86" i="1"/>
  <c r="D87" i="1"/>
  <c r="D88" i="1"/>
  <c r="D89" i="1"/>
  <c r="D90" i="1"/>
  <c r="D91" i="1"/>
  <c r="D92" i="1"/>
  <c r="D93" i="1"/>
  <c r="D94" i="1"/>
  <c r="D96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9" i="1"/>
  <c r="D140" i="1"/>
  <c r="D141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9" i="1"/>
  <c r="D1710" i="1"/>
  <c r="D1711" i="1"/>
  <c r="D1712" i="1"/>
  <c r="D1713" i="1"/>
  <c r="D1714" i="1"/>
  <c r="D1715" i="1"/>
  <c r="D1716" i="1"/>
  <c r="D1717" i="1"/>
  <c r="D1720" i="1"/>
  <c r="D1721" i="1"/>
  <c r="D1722" i="1"/>
  <c r="D1723" i="1"/>
  <c r="D1724" i="1"/>
  <c r="D1725" i="1"/>
  <c r="D1726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11" i="1"/>
  <c r="D2212" i="1"/>
  <c r="D2213" i="1"/>
  <c r="D2214" i="1"/>
  <c r="D2215" i="1"/>
  <c r="D2216" i="1"/>
  <c r="D2217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60" i="1"/>
  <c r="D2361" i="1"/>
  <c r="D2362" i="1"/>
  <c r="D2363" i="1"/>
  <c r="D2364" i="1"/>
  <c r="D2365" i="1"/>
  <c r="D2366" i="1"/>
  <c r="D2367" i="1"/>
  <c r="D2368" i="1"/>
  <c r="D2370" i="1"/>
  <c r="D2371" i="1"/>
  <c r="D2372" i="1"/>
  <c r="D2373" i="1"/>
  <c r="D2374" i="1"/>
  <c r="D2375" i="1"/>
  <c r="D2376" i="1"/>
  <c r="D2377" i="1"/>
  <c r="D2378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2" i="1"/>
  <c r="D2853" i="1"/>
  <c r="D2854" i="1"/>
  <c r="D2855" i="1"/>
  <c r="D2856" i="1"/>
  <c r="D2857" i="1"/>
  <c r="D2858" i="1"/>
  <c r="D2859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5" i="1"/>
  <c r="D2916" i="1"/>
  <c r="D2917" i="1"/>
  <c r="D2918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6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81" i="1"/>
  <c r="D3282" i="1"/>
  <c r="D3283" i="1"/>
  <c r="D3284" i="1"/>
  <c r="D3285" i="1"/>
  <c r="D3286" i="1"/>
  <c r="D3289" i="1"/>
  <c r="D3290" i="1"/>
  <c r="D3291" i="1"/>
  <c r="D3292" i="1"/>
  <c r="D3293" i="1"/>
  <c r="D3294" i="1"/>
  <c r="D3296" i="1"/>
  <c r="D3297" i="1"/>
  <c r="D3298" i="1"/>
  <c r="D3299" i="1"/>
  <c r="D3300" i="1"/>
  <c r="D3301" i="1"/>
  <c r="D3302" i="1"/>
  <c r="D3303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5" i="1"/>
  <c r="D3336" i="1"/>
  <c r="D3337" i="1"/>
  <c r="D3338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3" i="1"/>
  <c r="D3784" i="1"/>
  <c r="D3785" i="1"/>
  <c r="D3786" i="1"/>
  <c r="D3787" i="1"/>
  <c r="D3788" i="1"/>
  <c r="D3789" i="1"/>
  <c r="D3790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4" i="1"/>
  <c r="D3895" i="1"/>
  <c r="D3896" i="1"/>
  <c r="D3897" i="1"/>
  <c r="D3898" i="1"/>
  <c r="D3899" i="1"/>
  <c r="D3900" i="1"/>
  <c r="D3901" i="1"/>
  <c r="D3902" i="1"/>
  <c r="D3903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8" i="1"/>
  <c r="D3929" i="1"/>
  <c r="D3930" i="1"/>
  <c r="D3931" i="1"/>
  <c r="D3932" i="1"/>
  <c r="D3933" i="1"/>
  <c r="D3934" i="1"/>
  <c r="D3935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9" i="1"/>
  <c r="D4120" i="1"/>
  <c r="D4121" i="1"/>
  <c r="D4122" i="1"/>
  <c r="D4123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81" i="1"/>
  <c r="D4382" i="1"/>
  <c r="D4383" i="1"/>
  <c r="D4384" i="1"/>
  <c r="D4385" i="1"/>
  <c r="D4386" i="1"/>
  <c r="D4387" i="1"/>
  <c r="D4388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7" i="1"/>
  <c r="D4410" i="1"/>
  <c r="D4411" i="1"/>
  <c r="D4412" i="1"/>
  <c r="D4413" i="1"/>
  <c r="D4414" i="1"/>
  <c r="D4415" i="1"/>
  <c r="D4416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514" i="1"/>
  <c r="D4515" i="1"/>
  <c r="D4516" i="1"/>
  <c r="D4517" i="1"/>
  <c r="D4526" i="1"/>
  <c r="D4532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6" i="1"/>
  <c r="G3278" i="1" l="1"/>
  <c r="I1348" i="1" l="1"/>
  <c r="G6" i="1"/>
  <c r="G4642" i="1"/>
  <c r="G1117" i="1" l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9" i="1"/>
  <c r="G1710" i="1"/>
  <c r="G1711" i="1"/>
  <c r="G1712" i="1"/>
  <c r="G1713" i="1"/>
  <c r="G1714" i="1"/>
  <c r="G1715" i="1"/>
  <c r="G1716" i="1"/>
  <c r="G1717" i="1"/>
  <c r="G1720" i="1"/>
  <c r="G1721" i="1"/>
  <c r="G1722" i="1"/>
  <c r="G1723" i="1"/>
  <c r="G1724" i="1"/>
  <c r="G1725" i="1"/>
  <c r="G1726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60" i="1"/>
  <c r="G2361" i="1"/>
  <c r="G2362" i="1"/>
  <c r="G2363" i="1"/>
  <c r="G2364" i="1"/>
  <c r="G2365" i="1"/>
  <c r="G2366" i="1"/>
  <c r="G2367" i="1"/>
  <c r="G2368" i="1"/>
  <c r="G2370" i="1"/>
  <c r="G2371" i="1"/>
  <c r="G2372" i="1"/>
  <c r="G2373" i="1"/>
  <c r="G2374" i="1"/>
  <c r="G2375" i="1"/>
  <c r="G2376" i="1"/>
  <c r="G2377" i="1"/>
  <c r="G2378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2" i="1"/>
  <c r="G2853" i="1"/>
  <c r="G2854" i="1"/>
  <c r="G2855" i="1"/>
  <c r="G2856" i="1"/>
  <c r="G2857" i="1"/>
  <c r="G2858" i="1"/>
  <c r="G2859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6" i="1"/>
  <c r="G3097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81" i="1"/>
  <c r="G3282" i="1"/>
  <c r="G3283" i="1"/>
  <c r="G3284" i="1"/>
  <c r="G3285" i="1"/>
  <c r="G3286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5" i="1"/>
  <c r="G3336" i="1"/>
  <c r="G3337" i="1"/>
  <c r="G3338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81" i="1"/>
  <c r="G4382" i="1"/>
  <c r="G4383" i="1"/>
  <c r="G4384" i="1"/>
  <c r="G4385" i="1"/>
  <c r="G4386" i="1"/>
  <c r="G4387" i="1"/>
  <c r="G4388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7" i="1"/>
  <c r="G4408" i="1"/>
  <c r="G4409" i="1"/>
  <c r="G4410" i="1"/>
  <c r="G4411" i="1"/>
  <c r="G4412" i="1"/>
  <c r="G4413" i="1"/>
  <c r="G4414" i="1"/>
  <c r="G4415" i="1"/>
  <c r="G4416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I968" i="1" l="1"/>
  <c r="I3264" i="1" l="1"/>
  <c r="I3265" i="1"/>
  <c r="I3266" i="1"/>
  <c r="I3267" i="1"/>
  <c r="I3268" i="1"/>
  <c r="I3269" i="1"/>
  <c r="G1084" i="1" l="1"/>
  <c r="G47" i="1"/>
  <c r="I47" i="1"/>
  <c r="I2012" i="1"/>
  <c r="I4349" i="1"/>
  <c r="I4267" i="1"/>
  <c r="G1013" i="1"/>
  <c r="I1013" i="1"/>
  <c r="I4277" i="1"/>
  <c r="I1525" i="1"/>
  <c r="I4228" i="1"/>
  <c r="I1369" i="1"/>
  <c r="I1242" i="1"/>
  <c r="I1418" i="1"/>
  <c r="G581" i="1"/>
  <c r="I581" i="1"/>
  <c r="G834" i="1"/>
  <c r="I834" i="1"/>
  <c r="G62" i="1"/>
  <c r="I62" i="1"/>
  <c r="I503" i="1"/>
  <c r="G503" i="1"/>
  <c r="G276" i="1"/>
  <c r="I276" i="1"/>
  <c r="I163" i="1"/>
  <c r="G163" i="1"/>
  <c r="I2099" i="1"/>
  <c r="I4304" i="1"/>
  <c r="G95" i="1"/>
  <c r="I95" i="1"/>
  <c r="G94" i="1"/>
  <c r="I94" i="1"/>
  <c r="I1845" i="1"/>
  <c r="G1024" i="1"/>
  <c r="I1024" i="1"/>
  <c r="I3975" i="1"/>
  <c r="I1968" i="1"/>
  <c r="G588" i="1"/>
  <c r="I588" i="1"/>
  <c r="I1349" i="1"/>
  <c r="I4196" i="1"/>
  <c r="I4201" i="1"/>
  <c r="I3421" i="1"/>
  <c r="I1486" i="1"/>
  <c r="I4195" i="1"/>
  <c r="I4359" i="1"/>
  <c r="I4269" i="1"/>
  <c r="I4194" i="1"/>
  <c r="I4250" i="1"/>
  <c r="G618" i="1"/>
  <c r="I618" i="1"/>
  <c r="I4272" i="1"/>
  <c r="I4288" i="1"/>
  <c r="I4278" i="1"/>
  <c r="I4264" i="1"/>
  <c r="I2040" i="1"/>
  <c r="I1483" i="1"/>
  <c r="I4249" i="1"/>
  <c r="I4248" i="1"/>
  <c r="I4274" i="1"/>
  <c r="I4275" i="1"/>
  <c r="I4279" i="1"/>
  <c r="I4350" i="1"/>
  <c r="I4247" i="1"/>
  <c r="I4246" i="1"/>
  <c r="I3234" i="1"/>
  <c r="I4345" i="1"/>
  <c r="I4220" i="1"/>
  <c r="I4351" i="1"/>
  <c r="I4100" i="1"/>
  <c r="I4200" i="1"/>
  <c r="I4199" i="1"/>
  <c r="I4198" i="1"/>
  <c r="I4197" i="1"/>
  <c r="I4202" i="1"/>
  <c r="I4208" i="1"/>
  <c r="I4265" i="1"/>
  <c r="I4287" i="1"/>
  <c r="I4252" i="1"/>
  <c r="I4344" i="1"/>
  <c r="I4294" i="1"/>
  <c r="I4358" i="1"/>
  <c r="I4302" i="1"/>
  <c r="I4271" i="1"/>
  <c r="I4221" i="1"/>
  <c r="I4245" i="1"/>
  <c r="I3856" i="1"/>
  <c r="I4334" i="1"/>
  <c r="I4405" i="1"/>
  <c r="I4317" i="1"/>
  <c r="I4316" i="1"/>
  <c r="I4315" i="1"/>
  <c r="I4314" i="1"/>
  <c r="I4309" i="1"/>
  <c r="I4404" i="1"/>
  <c r="I4291" i="1"/>
  <c r="I4293" i="1"/>
  <c r="I4292" i="1"/>
  <c r="I4394" i="1"/>
  <c r="I4393" i="1"/>
  <c r="I4392" i="1"/>
  <c r="I4391" i="1"/>
  <c r="I4390" i="1"/>
  <c r="I4308" i="1"/>
  <c r="I4310" i="1"/>
  <c r="I4311" i="1"/>
  <c r="I3950" i="1"/>
  <c r="I4397" i="1"/>
  <c r="I4396" i="1"/>
  <c r="I4234" i="1"/>
  <c r="I4270" i="1"/>
  <c r="I4259" i="1"/>
  <c r="I4364" i="1"/>
  <c r="I4268" i="1"/>
  <c r="I4266" i="1"/>
  <c r="I4069" i="1"/>
  <c r="I4062" i="1"/>
  <c r="I4065" i="1"/>
  <c r="I4027" i="1"/>
  <c r="I4026" i="1"/>
  <c r="I4060" i="1"/>
  <c r="I4016" i="1"/>
  <c r="I4038" i="1"/>
  <c r="I3940" i="1"/>
  <c r="I1631" i="1"/>
  <c r="I4331" i="1"/>
  <c r="I4332" i="1"/>
  <c r="I4400" i="1"/>
  <c r="I2874" i="1"/>
  <c r="I3325" i="1"/>
  <c r="I1774" i="1"/>
  <c r="G1032" i="1"/>
  <c r="I1032" i="1"/>
  <c r="G1031" i="1"/>
  <c r="I1031" i="1"/>
  <c r="I2724" i="1"/>
  <c r="I2949" i="1"/>
  <c r="I2807" i="1"/>
  <c r="I2218" i="1"/>
  <c r="G565" i="1"/>
  <c r="I565" i="1"/>
  <c r="I3311" i="1"/>
  <c r="G1038" i="1"/>
  <c r="I1038" i="1"/>
  <c r="I1838" i="1"/>
  <c r="G799" i="1"/>
  <c r="I799" i="1"/>
  <c r="I4222" i="1"/>
  <c r="I4232" i="1"/>
  <c r="G350" i="1"/>
  <c r="I350" i="1"/>
  <c r="I974" i="1"/>
  <c r="G974" i="1"/>
  <c r="G1044" i="1"/>
  <c r="I1044" i="1"/>
  <c r="I2533" i="1"/>
  <c r="I2983" i="1"/>
  <c r="I3479" i="1"/>
  <c r="G898" i="1"/>
  <c r="I898" i="1"/>
  <c r="I3073" i="1"/>
  <c r="I3477" i="1"/>
  <c r="I3472" i="1"/>
  <c r="I2310" i="1"/>
  <c r="G26" i="1"/>
  <c r="I26" i="1"/>
  <c r="I2920" i="1"/>
  <c r="I1304" i="1"/>
  <c r="I1261" i="1"/>
  <c r="G657" i="1"/>
  <c r="I657" i="1"/>
  <c r="I4237" i="1"/>
  <c r="I4253" i="1"/>
  <c r="I4260" i="1"/>
  <c r="I4219" i="1"/>
  <c r="I4225" i="1"/>
  <c r="I3748" i="1"/>
  <c r="I1126" i="1"/>
  <c r="I4187" i="1"/>
  <c r="I3833" i="1"/>
  <c r="I4224" i="1"/>
  <c r="I4206" i="1"/>
  <c r="I4258" i="1"/>
  <c r="I4176" i="1"/>
  <c r="I4147" i="1"/>
  <c r="I4184" i="1"/>
  <c r="I4186" i="1"/>
  <c r="I4082" i="1"/>
  <c r="I2076" i="1"/>
  <c r="I1891" i="1"/>
  <c r="I4163" i="1"/>
  <c r="I4122" i="1"/>
  <c r="I4160" i="1"/>
  <c r="I4119" i="1"/>
  <c r="I3987" i="1"/>
  <c r="I3832" i="1"/>
  <c r="I3994" i="1"/>
  <c r="I4009" i="1"/>
  <c r="I3988" i="1"/>
  <c r="I3982" i="1"/>
  <c r="I3981" i="1"/>
  <c r="I3954" i="1"/>
  <c r="I3995" i="1"/>
  <c r="I3983" i="1"/>
  <c r="I3989" i="1"/>
  <c r="I3984" i="1"/>
  <c r="I3946" i="1"/>
  <c r="I3949" i="1"/>
  <c r="I4402" i="1"/>
  <c r="I4395" i="1"/>
  <c r="I3974" i="1"/>
  <c r="I2620" i="1"/>
  <c r="I3965" i="1"/>
  <c r="I3964" i="1"/>
  <c r="I3963" i="1"/>
  <c r="I3962" i="1"/>
  <c r="I3961" i="1"/>
  <c r="I3960" i="1"/>
  <c r="I3959" i="1"/>
  <c r="I3958" i="1"/>
  <c r="I3957" i="1"/>
  <c r="I3956" i="1"/>
  <c r="I3017" i="1"/>
  <c r="I537" i="1"/>
  <c r="G537" i="1"/>
  <c r="I314" i="1"/>
  <c r="G314" i="1"/>
  <c r="I1643" i="1"/>
  <c r="I3172" i="1"/>
  <c r="I4327" i="1"/>
  <c r="I4326" i="1"/>
  <c r="I4325" i="1"/>
  <c r="I4328" i="1"/>
  <c r="I4324" i="1"/>
  <c r="I4323" i="1"/>
  <c r="I4398" i="1"/>
  <c r="I4403" i="1"/>
  <c r="I4399" i="1"/>
  <c r="I3594" i="1"/>
  <c r="I1472" i="1"/>
  <c r="I1457" i="1"/>
  <c r="I3388" i="1"/>
  <c r="I3315" i="1"/>
  <c r="I3308" i="1"/>
  <c r="I1634" i="1"/>
  <c r="I1514" i="1"/>
  <c r="G1042" i="1"/>
  <c r="I1042" i="1"/>
  <c r="I1637" i="1"/>
  <c r="I2687" i="1"/>
  <c r="I3039" i="1"/>
  <c r="I3155" i="1"/>
  <c r="G141" i="1"/>
  <c r="I141" i="1"/>
  <c r="I2779" i="1"/>
  <c r="I1742" i="1"/>
  <c r="I1771" i="1"/>
  <c r="I1770" i="1"/>
  <c r="I1769" i="1"/>
  <c r="I1005" i="1"/>
  <c r="G1005" i="1"/>
  <c r="G691" i="1"/>
  <c r="I691" i="1"/>
  <c r="I690" i="1"/>
  <c r="G690" i="1"/>
  <c r="I2789" i="1"/>
  <c r="I1276" i="1"/>
  <c r="I4022" i="1"/>
  <c r="I4058" i="1"/>
  <c r="G796" i="1"/>
  <c r="I796" i="1"/>
  <c r="G798" i="1"/>
  <c r="I798" i="1"/>
  <c r="G802" i="1"/>
  <c r="I802" i="1"/>
  <c r="G451" i="1"/>
  <c r="I451" i="1"/>
  <c r="I2072" i="1"/>
  <c r="I2443" i="1"/>
  <c r="I2762" i="1"/>
  <c r="I2617" i="1"/>
  <c r="I1412" i="1"/>
  <c r="I1381" i="1"/>
  <c r="I1278" i="1"/>
  <c r="I1319" i="1"/>
  <c r="I1318" i="1"/>
  <c r="I1317" i="1"/>
  <c r="I1358" i="1"/>
  <c r="I1495" i="1"/>
  <c r="I1619" i="1"/>
  <c r="I1639" i="1"/>
  <c r="G664" i="1"/>
  <c r="I664" i="1"/>
  <c r="G665" i="1"/>
  <c r="I665" i="1"/>
  <c r="G235" i="1"/>
  <c r="I235" i="1"/>
  <c r="I1883" i="1"/>
  <c r="I1327" i="1"/>
  <c r="I1380" i="1"/>
  <c r="I3401" i="1"/>
  <c r="I2332" i="1"/>
  <c r="I4039" i="1"/>
  <c r="I3702" i="1"/>
  <c r="G178" i="1"/>
  <c r="I178" i="1"/>
  <c r="I1953" i="1"/>
  <c r="I1952" i="1"/>
  <c r="I3805" i="1"/>
  <c r="I3927" i="1"/>
  <c r="I3296" i="1"/>
  <c r="I3303" i="1"/>
  <c r="I4227" i="1"/>
  <c r="I1393" i="1"/>
  <c r="I4007" i="1"/>
  <c r="G1010" i="1"/>
  <c r="I1010" i="1"/>
  <c r="I1793" i="1"/>
  <c r="I3255" i="1"/>
  <c r="I1754" i="1"/>
  <c r="I2650" i="1"/>
  <c r="I3990" i="1"/>
  <c r="I2200" i="1"/>
  <c r="I4146" i="1"/>
  <c r="I1422" i="1"/>
  <c r="I4148" i="1"/>
  <c r="I4116" i="1"/>
  <c r="I4368" i="1"/>
  <c r="I4367" i="1"/>
  <c r="I4170" i="1"/>
  <c r="I4102" i="1"/>
  <c r="I4101" i="1"/>
  <c r="I3371" i="1"/>
  <c r="G309" i="1"/>
  <c r="I309" i="1"/>
  <c r="G523" i="1"/>
  <c r="I523" i="1"/>
  <c r="G48" i="1"/>
  <c r="I48" i="1"/>
  <c r="I1822" i="1"/>
  <c r="I2809" i="1"/>
  <c r="I3020" i="1"/>
  <c r="I2313" i="1"/>
  <c r="I2816" i="1"/>
  <c r="I3338" i="1"/>
  <c r="I2970" i="1"/>
  <c r="I1458" i="1"/>
  <c r="I298" i="1"/>
  <c r="G298" i="1"/>
  <c r="I1967" i="1"/>
  <c r="G241" i="1"/>
  <c r="I241" i="1"/>
  <c r="I3825" i="1"/>
  <c r="I2670" i="1"/>
  <c r="I155" i="1"/>
  <c r="G155" i="1"/>
  <c r="I1843" i="1"/>
  <c r="I2999" i="1"/>
  <c r="I3010" i="1"/>
  <c r="G556" i="1"/>
  <c r="I556" i="1"/>
  <c r="I1673" i="1"/>
  <c r="G1036" i="1"/>
  <c r="I1036" i="1"/>
  <c r="I2939" i="1"/>
  <c r="I1684" i="1"/>
  <c r="I2870" i="1"/>
  <c r="I1750" i="1"/>
  <c r="I3583" i="1"/>
  <c r="I3582" i="1"/>
  <c r="I3585" i="1"/>
  <c r="I3379" i="1"/>
  <c r="I3349" i="1"/>
  <c r="I3395" i="1"/>
  <c r="I3392" i="1"/>
  <c r="I3394" i="1"/>
  <c r="I3370" i="1"/>
  <c r="I3405" i="1"/>
  <c r="I3366" i="1"/>
  <c r="I2158" i="1"/>
  <c r="I2192" i="1"/>
  <c r="I2810" i="1"/>
  <c r="I2806" i="1"/>
  <c r="I2478" i="1"/>
  <c r="I3458" i="1"/>
  <c r="I3674" i="1"/>
  <c r="G361" i="1"/>
  <c r="I361" i="1"/>
  <c r="I4656" i="1"/>
  <c r="I4655" i="1"/>
  <c r="I4654" i="1"/>
  <c r="I3047" i="1"/>
  <c r="I3409" i="1"/>
  <c r="I1306" i="1"/>
  <c r="I2968" i="1"/>
  <c r="G180" i="1"/>
  <c r="I180" i="1"/>
  <c r="I2919" i="1"/>
  <c r="G667" i="1"/>
  <c r="I667" i="1"/>
  <c r="I2446" i="1"/>
  <c r="C19" i="2"/>
  <c r="I3615" i="1"/>
  <c r="I3614" i="1"/>
  <c r="C13" i="2"/>
  <c r="C14" i="2"/>
  <c r="G82" i="1"/>
  <c r="I82" i="1"/>
  <c r="I3598" i="1"/>
  <c r="I3048" i="1"/>
  <c r="I3049" i="1"/>
  <c r="G597" i="1"/>
  <c r="I597" i="1"/>
  <c r="I3364" i="1"/>
  <c r="I3511" i="1"/>
  <c r="I2690" i="1"/>
  <c r="I3719" i="1"/>
  <c r="I3429" i="1"/>
  <c r="I3442" i="1"/>
  <c r="G849" i="1"/>
  <c r="I849" i="1"/>
  <c r="I2394" i="1"/>
  <c r="I2476" i="1"/>
  <c r="I2475" i="1"/>
  <c r="I1178" i="1"/>
  <c r="I3329" i="1"/>
  <c r="I2843" i="1"/>
  <c r="I1473" i="1"/>
  <c r="I596" i="1"/>
  <c r="G596" i="1"/>
  <c r="I1691" i="1"/>
  <c r="I3163" i="1"/>
  <c r="I3111" i="1"/>
  <c r="I2283" i="1"/>
  <c r="I2186" i="1"/>
  <c r="I2937" i="1"/>
  <c r="I2457" i="1"/>
  <c r="I3542" i="1"/>
  <c r="I3909" i="1"/>
  <c r="I3644" i="1"/>
  <c r="G993" i="1"/>
  <c r="I993" i="1"/>
  <c r="G927" i="1"/>
  <c r="I927" i="1"/>
  <c r="I2811" i="1"/>
  <c r="G169" i="1"/>
  <c r="I169" i="1"/>
  <c r="G805" i="1"/>
  <c r="I805" i="1"/>
  <c r="I1850" i="1"/>
  <c r="I3765" i="1"/>
  <c r="G659" i="1"/>
  <c r="I659" i="1"/>
  <c r="G238" i="1"/>
  <c r="I238" i="1"/>
  <c r="I3254" i="1"/>
  <c r="I1607" i="1"/>
  <c r="I2938" i="1"/>
  <c r="I2635" i="1"/>
  <c r="I1469" i="1"/>
  <c r="G572" i="1"/>
  <c r="I572" i="1"/>
  <c r="G74" i="1"/>
  <c r="I74" i="1"/>
  <c r="G73" i="1"/>
  <c r="I73" i="1"/>
  <c r="I3160" i="1"/>
  <c r="I3159" i="1"/>
  <c r="G257" i="1"/>
  <c r="I257" i="1"/>
  <c r="I2378" i="1"/>
  <c r="I1644" i="1"/>
  <c r="I315" i="1"/>
  <c r="G315" i="1"/>
  <c r="G538" i="1"/>
  <c r="I538" i="1"/>
  <c r="I1268" i="1"/>
  <c r="G619" i="1"/>
  <c r="I619" i="1"/>
  <c r="I4612" i="1"/>
  <c r="I4636" i="1"/>
  <c r="I4635" i="1"/>
  <c r="I4639" i="1"/>
  <c r="I4659" i="1"/>
  <c r="I4658" i="1"/>
  <c r="I4647" i="1"/>
  <c r="I3183" i="1"/>
  <c r="I4667" i="1"/>
  <c r="G93" i="1"/>
  <c r="I93" i="1"/>
  <c r="I3834" i="1"/>
  <c r="I3863" i="1"/>
  <c r="I1803" i="1"/>
  <c r="I377" i="1"/>
  <c r="G377" i="1"/>
  <c r="I2236" i="1"/>
  <c r="I1000" i="1"/>
  <c r="G1000" i="1"/>
  <c r="I3567" i="1"/>
  <c r="I2965" i="1"/>
  <c r="I1790" i="1"/>
  <c r="I987" i="1"/>
  <c r="G987" i="1"/>
  <c r="I2135" i="1"/>
  <c r="I1174" i="1"/>
  <c r="I2866" i="1"/>
  <c r="I2526" i="1"/>
  <c r="I2230" i="1"/>
  <c r="I2144" i="1"/>
  <c r="I2702" i="1"/>
  <c r="I2837" i="1"/>
  <c r="I2588" i="1"/>
  <c r="I2528" i="1"/>
  <c r="I2406" i="1"/>
  <c r="I302" i="1"/>
  <c r="G302" i="1"/>
  <c r="I1614" i="1"/>
  <c r="I1613" i="1"/>
  <c r="I3272" i="1"/>
  <c r="I3198" i="1"/>
  <c r="I1492" i="1"/>
  <c r="I1612" i="1"/>
  <c r="I1641" i="1"/>
  <c r="I332" i="1"/>
  <c r="G332" i="1"/>
  <c r="I784" i="1"/>
  <c r="G784" i="1"/>
  <c r="I2458" i="1"/>
  <c r="I3556" i="1"/>
  <c r="I3553" i="1"/>
  <c r="I3678" i="1"/>
  <c r="I3698" i="1"/>
  <c r="I3691" i="1"/>
  <c r="I1915" i="1"/>
  <c r="I1919" i="1"/>
  <c r="I2225" i="1"/>
  <c r="I2582" i="1"/>
  <c r="I1795" i="1"/>
  <c r="I2666" i="1"/>
  <c r="I2383" i="1"/>
  <c r="I1868" i="1"/>
  <c r="I1867" i="1"/>
  <c r="I1866" i="1"/>
  <c r="I1865" i="1"/>
  <c r="I1864" i="1"/>
  <c r="I2964" i="1"/>
  <c r="I845" i="1"/>
  <c r="G845" i="1"/>
  <c r="I483" i="1"/>
  <c r="G483" i="1"/>
  <c r="I1912" i="1"/>
  <c r="I2963" i="1"/>
  <c r="I2669" i="1"/>
  <c r="I2334" i="1"/>
  <c r="I2840" i="1"/>
  <c r="I2839" i="1"/>
  <c r="G365" i="1"/>
  <c r="I365" i="1"/>
  <c r="I3680" i="1"/>
  <c r="I3726" i="1"/>
  <c r="I3725" i="1"/>
  <c r="I3658" i="1"/>
  <c r="I3660" i="1"/>
  <c r="I3659" i="1"/>
  <c r="G351" i="1"/>
  <c r="I351" i="1"/>
  <c r="I3669" i="1"/>
  <c r="I3623" i="1"/>
  <c r="I1558" i="1"/>
  <c r="G422" i="1"/>
  <c r="I422" i="1"/>
  <c r="I2606" i="1"/>
  <c r="I3428" i="1"/>
  <c r="I3666" i="1"/>
  <c r="I3667" i="1"/>
  <c r="I1902" i="1"/>
  <c r="I2452" i="1"/>
  <c r="I2085" i="1"/>
  <c r="I2451" i="1"/>
  <c r="I1831" i="1"/>
  <c r="I3467" i="1"/>
  <c r="I3466" i="1"/>
  <c r="I3435" i="1"/>
  <c r="I2029" i="1"/>
  <c r="I2718" i="1"/>
  <c r="I1636" i="1"/>
  <c r="G290" i="1"/>
  <c r="I290" i="1"/>
  <c r="I2812" i="1"/>
  <c r="I2095" i="1"/>
  <c r="I2725" i="1"/>
  <c r="I1722" i="1"/>
  <c r="I2879" i="1"/>
  <c r="I2813" i="1"/>
  <c r="I1753" i="1"/>
  <c r="I1301" i="1"/>
  <c r="I1247" i="1"/>
  <c r="I1259" i="1"/>
  <c r="I2368" i="1"/>
  <c r="I1258" i="1"/>
  <c r="I3579" i="1"/>
  <c r="G31" i="1"/>
  <c r="I3631" i="1"/>
  <c r="I3595" i="1"/>
  <c r="I2335" i="1"/>
  <c r="I2347" i="1"/>
  <c r="I2346" i="1"/>
  <c r="I4618" i="1"/>
  <c r="I3362" i="1"/>
  <c r="I2923" i="1"/>
  <c r="G122" i="1"/>
  <c r="I122" i="1"/>
  <c r="I1606" i="1"/>
  <c r="I3627" i="1"/>
  <c r="G734" i="1"/>
  <c r="I734" i="1"/>
  <c r="I3372" i="1"/>
  <c r="I1693" i="1"/>
  <c r="I101" i="1"/>
  <c r="G101" i="1"/>
  <c r="G39" i="1"/>
  <c r="I39" i="1"/>
  <c r="I1625" i="1"/>
  <c r="G733" i="1"/>
  <c r="I733" i="1"/>
  <c r="G266" i="1"/>
  <c r="I266" i="1"/>
  <c r="I1624" i="1"/>
  <c r="G923" i="1"/>
  <c r="I923" i="1"/>
  <c r="G920" i="1"/>
  <c r="I920" i="1"/>
  <c r="I2957" i="1"/>
  <c r="I2844" i="1"/>
  <c r="I3326" i="1"/>
  <c r="I1341" i="1"/>
  <c r="I3203" i="1"/>
  <c r="G140" i="1"/>
  <c r="I140" i="1"/>
  <c r="G1034" i="1"/>
  <c r="I1034" i="1"/>
  <c r="I1342" i="1"/>
  <c r="G114" i="1"/>
  <c r="I114" i="1"/>
  <c r="I3187" i="1"/>
  <c r="I3186" i="1"/>
  <c r="I2940" i="1"/>
  <c r="I3306" i="1"/>
  <c r="I2918" i="1"/>
  <c r="I1638" i="1"/>
  <c r="G313" i="1"/>
  <c r="I313" i="1"/>
  <c r="I3922" i="1"/>
  <c r="I3440" i="1"/>
  <c r="I3259" i="1"/>
  <c r="I3258" i="1"/>
  <c r="G79" i="1"/>
  <c r="I79" i="1"/>
  <c r="I1615" i="1"/>
  <c r="G75" i="1"/>
  <c r="I75" i="1"/>
  <c r="I1653" i="1"/>
  <c r="I4415" i="1"/>
  <c r="I4413" i="1"/>
  <c r="I3508" i="1"/>
  <c r="I3507" i="1"/>
  <c r="I1664" i="1"/>
  <c r="I3314" i="1"/>
  <c r="I1438" i="1"/>
  <c r="G72" i="1"/>
  <c r="I72" i="1"/>
  <c r="G168" i="1"/>
  <c r="I168" i="1"/>
  <c r="I1385" i="1"/>
  <c r="G83" i="1"/>
  <c r="I83" i="1"/>
  <c r="G885" i="1"/>
  <c r="I885" i="1"/>
  <c r="G1040" i="1"/>
  <c r="I1040" i="1"/>
  <c r="I4313" i="1"/>
  <c r="I2910" i="1"/>
  <c r="I1225" i="1"/>
  <c r="I3241" i="1"/>
  <c r="G833" i="1"/>
  <c r="I833" i="1"/>
  <c r="I3178" i="1"/>
  <c r="I2613" i="1"/>
  <c r="I1280" i="1"/>
  <c r="I1491" i="1"/>
  <c r="I4541" i="1"/>
  <c r="I3597" i="1"/>
  <c r="I3454" i="1"/>
  <c r="I4620" i="1"/>
  <c r="I4621" i="1"/>
  <c r="I4622" i="1"/>
  <c r="I4617" i="1"/>
  <c r="I4616" i="1"/>
  <c r="I4599" i="1"/>
  <c r="I4598" i="1"/>
  <c r="I1660" i="1"/>
  <c r="I3476" i="1"/>
  <c r="I3817" i="1"/>
  <c r="I1724" i="1"/>
  <c r="I1463" i="1"/>
  <c r="I1466" i="1"/>
  <c r="I1465" i="1"/>
  <c r="G502" i="1"/>
  <c r="I502" i="1"/>
  <c r="I1386" i="1"/>
  <c r="I1245" i="1"/>
  <c r="I3223" i="1"/>
  <c r="I3297" i="1"/>
  <c r="I3302" i="1"/>
  <c r="I1335" i="1"/>
  <c r="I1496" i="1"/>
  <c r="I2179" i="1"/>
  <c r="I3248" i="1"/>
  <c r="I3367" i="1"/>
  <c r="I3837" i="1"/>
  <c r="I3380" i="1"/>
  <c r="I3571" i="1"/>
  <c r="I3570" i="1"/>
  <c r="I3569" i="1"/>
  <c r="I3387" i="1"/>
  <c r="I3572" i="1"/>
  <c r="I3351" i="1"/>
  <c r="I3211" i="1"/>
  <c r="I3292" i="1"/>
  <c r="I3555" i="1"/>
  <c r="I2351" i="1"/>
  <c r="I3253" i="1"/>
  <c r="I2679" i="1"/>
  <c r="I3352" i="1"/>
  <c r="I2731" i="1"/>
  <c r="I3410" i="1"/>
  <c r="I3798" i="1"/>
  <c r="I3797" i="1"/>
  <c r="I1224" i="1"/>
  <c r="I3246" i="1"/>
  <c r="I3217" i="1"/>
  <c r="G906" i="1"/>
  <c r="I906" i="1"/>
  <c r="G86" i="1"/>
  <c r="I86" i="1"/>
  <c r="G85" i="1"/>
  <c r="I85" i="1"/>
  <c r="I3213" i="1"/>
  <c r="I3214" i="1"/>
  <c r="I3291" i="1"/>
  <c r="I2796" i="1"/>
  <c r="I2795" i="1"/>
  <c r="I2794" i="1"/>
  <c r="I1927" i="1"/>
  <c r="I1179" i="1"/>
  <c r="I3145" i="1"/>
  <c r="I1311" i="1"/>
  <c r="I3451" i="1"/>
  <c r="I3457" i="1"/>
  <c r="I3453" i="1"/>
  <c r="I3446" i="1"/>
  <c r="I3448" i="1"/>
  <c r="I3447" i="1"/>
  <c r="I3589" i="1"/>
  <c r="I1656" i="1"/>
  <c r="G506" i="1"/>
  <c r="I506" i="1"/>
  <c r="G152" i="1"/>
  <c r="I152" i="1"/>
  <c r="I3663" i="1"/>
  <c r="I1368" i="1"/>
  <c r="I3079" i="1"/>
  <c r="I2051" i="1"/>
  <c r="I3617" i="1"/>
  <c r="I2849" i="1"/>
  <c r="I1188" i="1"/>
  <c r="I1359" i="1"/>
  <c r="I2967" i="1"/>
  <c r="I2848" i="1"/>
  <c r="I3836" i="1"/>
  <c r="I3097" i="1"/>
  <c r="I3096" i="1"/>
  <c r="I3818" i="1"/>
  <c r="I3301" i="1"/>
  <c r="I3853" i="1"/>
  <c r="I3851" i="1"/>
  <c r="G656" i="1"/>
  <c r="I656" i="1"/>
  <c r="A11" i="2"/>
  <c r="I2371" i="1"/>
  <c r="I3819" i="1"/>
  <c r="I3106" i="1"/>
  <c r="I3105" i="1"/>
  <c r="I3554" i="1"/>
  <c r="I1503" i="1"/>
  <c r="I1504" i="1"/>
  <c r="G13" i="1"/>
  <c r="I13" i="1"/>
  <c r="I2835" i="1"/>
  <c r="I3121" i="1"/>
  <c r="I3923" i="1"/>
  <c r="I3276" i="1"/>
  <c r="I3212" i="1"/>
  <c r="I3783" i="1"/>
  <c r="I3309" i="1"/>
  <c r="I3298" i="1"/>
  <c r="I3149" i="1"/>
  <c r="I1270" i="1"/>
  <c r="I3131" i="1"/>
  <c r="I3575" i="1"/>
  <c r="I3423" i="1"/>
  <c r="G63" i="1"/>
  <c r="I63" i="1"/>
  <c r="I1384" i="1"/>
  <c r="G66" i="1"/>
  <c r="I66" i="1"/>
  <c r="I3852" i="1"/>
  <c r="I3619" i="1"/>
  <c r="I3300" i="1"/>
  <c r="I3574" i="1"/>
  <c r="I3225" i="1"/>
  <c r="I2455" i="1"/>
  <c r="I4173" i="1"/>
  <c r="I4136" i="1"/>
  <c r="I4096" i="1"/>
  <c r="I3972" i="1"/>
  <c r="I1370" i="1"/>
  <c r="I1371" i="1"/>
  <c r="I3116" i="1"/>
  <c r="G342" i="1"/>
  <c r="I342" i="1"/>
  <c r="I1681" i="1"/>
  <c r="I2329" i="1"/>
  <c r="I3130" i="1"/>
  <c r="I3151" i="1"/>
  <c r="I1382" i="1"/>
  <c r="I3459" i="1"/>
  <c r="I3568" i="1"/>
  <c r="I3573" i="1"/>
  <c r="I3813" i="1"/>
  <c r="I3251" i="1"/>
  <c r="G1030" i="1"/>
  <c r="I1030" i="1"/>
  <c r="I1176" i="1"/>
  <c r="I1175" i="1"/>
  <c r="I3290" i="1"/>
  <c r="I4484" i="1"/>
  <c r="I3313" i="1"/>
  <c r="G571" i="1"/>
  <c r="I571" i="1"/>
  <c r="I3391" i="1"/>
  <c r="I3390" i="1"/>
  <c r="I4596" i="1"/>
  <c r="I4597" i="1"/>
  <c r="I4663" i="1"/>
  <c r="I4662" i="1"/>
  <c r="I4660" i="1"/>
  <c r="I4661" i="1"/>
  <c r="I4657" i="1"/>
  <c r="G81" i="1"/>
  <c r="I81" i="1"/>
  <c r="I1810" i="1"/>
  <c r="I4653" i="1"/>
  <c r="I1482" i="1"/>
  <c r="I4003" i="1"/>
  <c r="G943" i="1"/>
  <c r="I943" i="1"/>
  <c r="G942" i="1"/>
  <c r="I942" i="1"/>
  <c r="G941" i="1"/>
  <c r="I941" i="1"/>
  <c r="G940" i="1"/>
  <c r="I940" i="1"/>
  <c r="I3361" i="1"/>
  <c r="G493" i="1"/>
  <c r="I493" i="1"/>
  <c r="I3578" i="1"/>
  <c r="I3174" i="1"/>
  <c r="I1345" i="1"/>
  <c r="I3516" i="1"/>
  <c r="I3515" i="1"/>
  <c r="I3205" i="1"/>
  <c r="I1312" i="1"/>
  <c r="I2951" i="1"/>
  <c r="I3406" i="1"/>
  <c r="G792" i="1"/>
  <c r="I792" i="1"/>
  <c r="I2355" i="1"/>
  <c r="I2203" i="1"/>
  <c r="I3514" i="1"/>
  <c r="I3386" i="1"/>
  <c r="I3411" i="1"/>
  <c r="I3876" i="1"/>
  <c r="I3884" i="1"/>
  <c r="I3883" i="1"/>
  <c r="I3465" i="1"/>
  <c r="I3464" i="1"/>
  <c r="I3881" i="1"/>
  <c r="I1309" i="1"/>
  <c r="I1308" i="1"/>
  <c r="I1305" i="1"/>
  <c r="I1399" i="1"/>
  <c r="I1307" i="1"/>
  <c r="I3920" i="1"/>
  <c r="I3277" i="1"/>
  <c r="G76" i="1"/>
  <c r="I76" i="1"/>
  <c r="I860" i="1"/>
  <c r="G860" i="1"/>
  <c r="I3348" i="1"/>
  <c r="G609" i="1"/>
  <c r="I609" i="1"/>
  <c r="I3664" i="1"/>
  <c r="I3665" i="1"/>
  <c r="I4087" i="1"/>
  <c r="I1310" i="1"/>
  <c r="I3590" i="1"/>
  <c r="I3402" i="1"/>
  <c r="G1050" i="1"/>
  <c r="I1050" i="1"/>
  <c r="I1551" i="1"/>
  <c r="G71" i="1"/>
  <c r="I71" i="1"/>
  <c r="I1424" i="1"/>
  <c r="G607" i="1"/>
  <c r="I607" i="1"/>
  <c r="G946" i="1"/>
  <c r="I946" i="1"/>
  <c r="G945" i="1"/>
  <c r="I945" i="1"/>
  <c r="I1481" i="1"/>
  <c r="I1479" i="1"/>
  <c r="I1478" i="1"/>
  <c r="I1572" i="1"/>
  <c r="I77" i="1"/>
  <c r="G77" i="1"/>
  <c r="I1556" i="1"/>
  <c r="I1281" i="1"/>
  <c r="I3662" i="1"/>
  <c r="I1234" i="1"/>
  <c r="I1235" i="1"/>
  <c r="I1236" i="1"/>
  <c r="I1520" i="1"/>
  <c r="I1405" i="1"/>
  <c r="I3345" i="1"/>
  <c r="I80" i="1"/>
  <c r="G80" i="1"/>
  <c r="I2034" i="1"/>
  <c r="I2288" i="1"/>
  <c r="I1917" i="1"/>
  <c r="I2286" i="1"/>
  <c r="I2530" i="1"/>
  <c r="I2922" i="1"/>
  <c r="I1942" i="1"/>
  <c r="I2036" i="1"/>
  <c r="I3899" i="1"/>
  <c r="I3559" i="1"/>
  <c r="I2206" i="1"/>
  <c r="I1985" i="1"/>
  <c r="I1186" i="1"/>
  <c r="G41" i="1"/>
  <c r="I41" i="1"/>
  <c r="I3101" i="1"/>
  <c r="I2668" i="1"/>
  <c r="G54" i="1"/>
  <c r="I54" i="1"/>
  <c r="G65" i="1"/>
  <c r="I65" i="1"/>
  <c r="I3263" i="1"/>
  <c r="I2664" i="1"/>
  <c r="G515" i="1"/>
  <c r="C11" i="2"/>
  <c r="I2232" i="1"/>
  <c r="G401" i="1"/>
  <c r="I401" i="1"/>
  <c r="G115" i="1"/>
  <c r="I115" i="1"/>
  <c r="G700" i="1"/>
  <c r="I700" i="1"/>
  <c r="G562" i="1"/>
  <c r="I562" i="1"/>
  <c r="I3389" i="1"/>
  <c r="I3506" i="1"/>
  <c r="G561" i="1"/>
  <c r="I561" i="1"/>
  <c r="I4381" i="1"/>
  <c r="I4382" i="1"/>
  <c r="I4383" i="1"/>
  <c r="I4384" i="1"/>
  <c r="I4214" i="1"/>
  <c r="I4215" i="1"/>
  <c r="I4216" i="1"/>
  <c r="I4213" i="1"/>
  <c r="I1926" i="1"/>
  <c r="I1929" i="1"/>
  <c r="I3688" i="1"/>
  <c r="I2234" i="1"/>
  <c r="G895" i="1"/>
  <c r="I895" i="1"/>
  <c r="I1374" i="1"/>
  <c r="I1689" i="1"/>
  <c r="I1853" i="1"/>
  <c r="I3257" i="1"/>
  <c r="I670" i="1"/>
  <c r="G670" i="1"/>
  <c r="I3237" i="1"/>
  <c r="I3238" i="1"/>
  <c r="C16" i="2"/>
  <c r="I4434" i="1"/>
  <c r="I4461" i="1"/>
  <c r="I2272" i="1"/>
  <c r="G419" i="1"/>
  <c r="I419" i="1"/>
  <c r="I1362" i="1"/>
  <c r="G747" i="1"/>
  <c r="I747" i="1"/>
  <c r="I2612" i="1"/>
  <c r="I2270" i="1"/>
  <c r="I2667" i="1"/>
  <c r="I2765" i="1"/>
  <c r="I2071" i="1"/>
  <c r="I2273" i="1"/>
  <c r="I2766" i="1"/>
  <c r="I3812" i="1"/>
  <c r="I1884" i="1"/>
  <c r="I3867" i="1"/>
  <c r="I34" i="1"/>
  <c r="G34" i="1"/>
  <c r="G30" i="1"/>
  <c r="I30" i="1"/>
  <c r="I2172" i="1"/>
  <c r="I2078" i="1"/>
  <c r="I2898" i="1"/>
  <c r="I2899" i="1"/>
  <c r="I2900" i="1"/>
  <c r="I2901" i="1"/>
  <c r="I2902" i="1"/>
  <c r="I2262" i="1"/>
  <c r="I2263" i="1"/>
  <c r="I2264" i="1"/>
  <c r="I2252" i="1"/>
  <c r="I2253" i="1"/>
  <c r="I2254" i="1"/>
  <c r="I2255" i="1"/>
  <c r="I2256" i="1"/>
  <c r="I2250" i="1"/>
  <c r="I2251" i="1"/>
  <c r="I2249" i="1"/>
  <c r="I2248" i="1"/>
  <c r="I2505" i="1"/>
  <c r="I2506" i="1"/>
  <c r="I2507" i="1"/>
  <c r="I2665" i="1"/>
  <c r="I2661" i="1"/>
  <c r="G19" i="1"/>
  <c r="I19" i="1"/>
  <c r="G16" i="1"/>
  <c r="I16" i="1"/>
  <c r="G786" i="1"/>
  <c r="I786" i="1"/>
  <c r="G785" i="1"/>
  <c r="I785" i="1"/>
  <c r="G776" i="1"/>
  <c r="I776" i="1"/>
  <c r="G775" i="1"/>
  <c r="I775" i="1"/>
  <c r="G435" i="1"/>
  <c r="I435" i="1"/>
  <c r="G434" i="1"/>
  <c r="I434" i="1"/>
  <c r="G791" i="1"/>
  <c r="I791" i="1"/>
  <c r="G790" i="1"/>
  <c r="I790" i="1"/>
  <c r="G444" i="1"/>
  <c r="I444" i="1"/>
  <c r="G443" i="1"/>
  <c r="I443" i="1"/>
  <c r="G442" i="1"/>
  <c r="I442" i="1"/>
  <c r="G427" i="1"/>
  <c r="I427" i="1"/>
  <c r="G426" i="1"/>
  <c r="I426" i="1"/>
  <c r="G425" i="1"/>
  <c r="I425" i="1"/>
  <c r="I446" i="1"/>
  <c r="I447" i="1"/>
  <c r="G446" i="1"/>
  <c r="G447" i="1"/>
  <c r="G783" i="1"/>
  <c r="I783" i="1"/>
  <c r="G782" i="1"/>
  <c r="I782" i="1"/>
  <c r="I1870" i="1"/>
  <c r="I1871" i="1"/>
  <c r="I1872" i="1"/>
  <c r="I1873" i="1"/>
  <c r="I1874" i="1"/>
  <c r="I2956" i="1"/>
  <c r="G346" i="1"/>
  <c r="G494" i="1"/>
  <c r="G78" i="1"/>
  <c r="G1116" i="1"/>
  <c r="G1113" i="1"/>
  <c r="G1112" i="1"/>
  <c r="G1111" i="1"/>
  <c r="G1110" i="1"/>
  <c r="G1108" i="1"/>
  <c r="G1107" i="1"/>
  <c r="G1106" i="1"/>
  <c r="G1105" i="1"/>
  <c r="G1109" i="1"/>
  <c r="G1104" i="1"/>
  <c r="G1103" i="1"/>
  <c r="G1102" i="1"/>
  <c r="G1101" i="1"/>
  <c r="G1100" i="1"/>
  <c r="G1099" i="1"/>
  <c r="G1098" i="1"/>
  <c r="G1097" i="1"/>
  <c r="G984" i="1"/>
  <c r="G1096" i="1"/>
  <c r="G1095" i="1"/>
  <c r="G1008" i="1"/>
  <c r="G1094" i="1"/>
  <c r="G1093" i="1"/>
  <c r="G1092" i="1"/>
  <c r="G1091" i="1"/>
  <c r="G1090" i="1"/>
  <c r="G1089" i="1"/>
  <c r="G1088" i="1"/>
  <c r="G1087" i="1"/>
  <c r="G1086" i="1"/>
  <c r="G1085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49" i="1"/>
  <c r="G1048" i="1"/>
  <c r="G1047" i="1"/>
  <c r="G1046" i="1"/>
  <c r="G1045" i="1"/>
  <c r="G1043" i="1"/>
  <c r="G1041" i="1"/>
  <c r="G1039" i="1"/>
  <c r="G1037" i="1"/>
  <c r="G1035" i="1"/>
  <c r="G1033" i="1"/>
  <c r="G1029" i="1"/>
  <c r="G1028" i="1"/>
  <c r="G1027" i="1"/>
  <c r="G1026" i="1"/>
  <c r="G1025" i="1"/>
  <c r="G1023" i="1"/>
  <c r="G1022" i="1"/>
  <c r="G1021" i="1"/>
  <c r="G1020" i="1"/>
  <c r="G1019" i="1"/>
  <c r="G1018" i="1"/>
  <c r="G1017" i="1"/>
  <c r="G1016" i="1"/>
  <c r="G1015" i="1"/>
  <c r="G1014" i="1"/>
  <c r="G1012" i="1"/>
  <c r="G1011" i="1"/>
  <c r="G1009" i="1"/>
  <c r="G1007" i="1"/>
  <c r="G1006" i="1"/>
  <c r="G1004" i="1"/>
  <c r="G1003" i="1"/>
  <c r="G1002" i="1"/>
  <c r="G999" i="1"/>
  <c r="G998" i="1"/>
  <c r="G997" i="1"/>
  <c r="G996" i="1"/>
  <c r="G995" i="1"/>
  <c r="G994" i="1"/>
  <c r="G992" i="1"/>
  <c r="G991" i="1"/>
  <c r="G990" i="1"/>
  <c r="G989" i="1"/>
  <c r="G1001" i="1"/>
  <c r="G988" i="1"/>
  <c r="G986" i="1"/>
  <c r="G985" i="1"/>
  <c r="G983" i="1"/>
  <c r="G982" i="1"/>
  <c r="G981" i="1"/>
  <c r="G980" i="1"/>
  <c r="G979" i="1"/>
  <c r="G978" i="1"/>
  <c r="G977" i="1"/>
  <c r="G976" i="1"/>
  <c r="G975" i="1"/>
  <c r="G59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7" i="1"/>
  <c r="G956" i="1"/>
  <c r="G955" i="1"/>
  <c r="G954" i="1"/>
  <c r="G953" i="1"/>
  <c r="G952" i="1"/>
  <c r="G951" i="1"/>
  <c r="G950" i="1"/>
  <c r="G949" i="1"/>
  <c r="G948" i="1"/>
  <c r="G947" i="1"/>
  <c r="G944" i="1"/>
  <c r="G939" i="1"/>
  <c r="G938" i="1"/>
  <c r="G937" i="1"/>
  <c r="G936" i="1"/>
  <c r="G935" i="1"/>
  <c r="G934" i="1"/>
  <c r="G933" i="1"/>
  <c r="G932" i="1"/>
  <c r="G931" i="1"/>
  <c r="G930" i="1"/>
  <c r="G929" i="1"/>
  <c r="G925" i="1"/>
  <c r="G924" i="1"/>
  <c r="G928" i="1"/>
  <c r="G926" i="1"/>
  <c r="G921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5" i="1"/>
  <c r="G904" i="1"/>
  <c r="G903" i="1"/>
  <c r="G902" i="1"/>
  <c r="G901" i="1"/>
  <c r="G900" i="1"/>
  <c r="G899" i="1"/>
  <c r="G897" i="1"/>
  <c r="G896" i="1"/>
  <c r="G894" i="1"/>
  <c r="G591" i="1"/>
  <c r="G893" i="1"/>
  <c r="G892" i="1"/>
  <c r="G891" i="1"/>
  <c r="G890" i="1"/>
  <c r="G889" i="1"/>
  <c r="G888" i="1"/>
  <c r="G887" i="1"/>
  <c r="G886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59" i="1"/>
  <c r="G858" i="1"/>
  <c r="G857" i="1"/>
  <c r="G856" i="1"/>
  <c r="G855" i="1"/>
  <c r="G854" i="1"/>
  <c r="G853" i="1"/>
  <c r="G852" i="1"/>
  <c r="G851" i="1"/>
  <c r="G850" i="1"/>
  <c r="G848" i="1"/>
  <c r="G847" i="1"/>
  <c r="G846" i="1"/>
  <c r="G844" i="1"/>
  <c r="G843" i="1"/>
  <c r="G842" i="1"/>
  <c r="G841" i="1"/>
  <c r="G840" i="1"/>
  <c r="G839" i="1"/>
  <c r="G838" i="1"/>
  <c r="G837" i="1"/>
  <c r="G836" i="1"/>
  <c r="G835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4" i="1"/>
  <c r="G803" i="1"/>
  <c r="G801" i="1"/>
  <c r="G800" i="1"/>
  <c r="G797" i="1"/>
  <c r="G795" i="1"/>
  <c r="G794" i="1"/>
  <c r="G793" i="1"/>
  <c r="G789" i="1"/>
  <c r="G788" i="1"/>
  <c r="G787" i="1"/>
  <c r="G781" i="1"/>
  <c r="G780" i="1"/>
  <c r="G779" i="1"/>
  <c r="G778" i="1"/>
  <c r="G777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699" i="1"/>
  <c r="G698" i="1"/>
  <c r="G697" i="1"/>
  <c r="G696" i="1"/>
  <c r="G695" i="1"/>
  <c r="G694" i="1"/>
  <c r="G693" i="1"/>
  <c r="G692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69" i="1"/>
  <c r="G668" i="1"/>
  <c r="G666" i="1"/>
  <c r="G663" i="1"/>
  <c r="G662" i="1"/>
  <c r="G661" i="1"/>
  <c r="G660" i="1"/>
  <c r="G658" i="1"/>
  <c r="G653" i="1"/>
  <c r="G654" i="1"/>
  <c r="G655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4" i="1"/>
  <c r="G630" i="1"/>
  <c r="G632" i="1"/>
  <c r="G631" i="1"/>
  <c r="G633" i="1"/>
  <c r="G629" i="1"/>
  <c r="G628" i="1"/>
  <c r="G627" i="1"/>
  <c r="G626" i="1"/>
  <c r="G625" i="1"/>
  <c r="G624" i="1"/>
  <c r="G623" i="1"/>
  <c r="G622" i="1"/>
  <c r="G621" i="1"/>
  <c r="G620" i="1"/>
  <c r="G617" i="1"/>
  <c r="G616" i="1"/>
  <c r="G615" i="1"/>
  <c r="G635" i="1"/>
  <c r="G614" i="1"/>
  <c r="G613" i="1"/>
  <c r="G612" i="1"/>
  <c r="G611" i="1"/>
  <c r="G610" i="1"/>
  <c r="G608" i="1"/>
  <c r="G606" i="1"/>
  <c r="G605" i="1"/>
  <c r="G604" i="1"/>
  <c r="G603" i="1"/>
  <c r="G602" i="1"/>
  <c r="G601" i="1"/>
  <c r="G600" i="1"/>
  <c r="G598" i="1"/>
  <c r="G593" i="1"/>
  <c r="G595" i="1"/>
  <c r="G592" i="1"/>
  <c r="G590" i="1"/>
  <c r="G589" i="1"/>
  <c r="G587" i="1"/>
  <c r="G586" i="1"/>
  <c r="G585" i="1"/>
  <c r="G584" i="1"/>
  <c r="G922" i="1"/>
  <c r="G583" i="1"/>
  <c r="G582" i="1"/>
  <c r="G580" i="1"/>
  <c r="G579" i="1"/>
  <c r="G578" i="1"/>
  <c r="G577" i="1"/>
  <c r="G576" i="1"/>
  <c r="G575" i="1"/>
  <c r="G574" i="1"/>
  <c r="G573" i="1"/>
  <c r="G570" i="1"/>
  <c r="G569" i="1"/>
  <c r="G568" i="1"/>
  <c r="G567" i="1"/>
  <c r="G566" i="1"/>
  <c r="G564" i="1"/>
  <c r="G563" i="1"/>
  <c r="G560" i="1"/>
  <c r="G557" i="1"/>
  <c r="G558" i="1"/>
  <c r="G559" i="1"/>
  <c r="G555" i="1"/>
  <c r="G554" i="1"/>
  <c r="G553" i="1"/>
  <c r="G552" i="1"/>
  <c r="G551" i="1"/>
  <c r="G550" i="1"/>
  <c r="G549" i="1"/>
  <c r="G548" i="1"/>
  <c r="G545" i="1"/>
  <c r="G544" i="1"/>
  <c r="G543" i="1"/>
  <c r="G542" i="1"/>
  <c r="G541" i="1"/>
  <c r="G540" i="1"/>
  <c r="G539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2" i="1"/>
  <c r="G521" i="1"/>
  <c r="G519" i="1"/>
  <c r="G518" i="1"/>
  <c r="G517" i="1"/>
  <c r="G516" i="1"/>
  <c r="G514" i="1"/>
  <c r="G513" i="1"/>
  <c r="G512" i="1"/>
  <c r="G511" i="1"/>
  <c r="G510" i="1"/>
  <c r="G509" i="1"/>
  <c r="G508" i="1"/>
  <c r="G507" i="1"/>
  <c r="G279" i="1"/>
  <c r="G505" i="1"/>
  <c r="G504" i="1"/>
  <c r="G501" i="1"/>
  <c r="G500" i="1"/>
  <c r="G499" i="1"/>
  <c r="G498" i="1"/>
  <c r="G497" i="1"/>
  <c r="G496" i="1"/>
  <c r="G495" i="1"/>
  <c r="G492" i="1"/>
  <c r="G491" i="1"/>
  <c r="G490" i="1"/>
  <c r="G489" i="1"/>
  <c r="G488" i="1"/>
  <c r="G487" i="1"/>
  <c r="G486" i="1"/>
  <c r="G485" i="1"/>
  <c r="G484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0" i="1"/>
  <c r="G449" i="1"/>
  <c r="G448" i="1"/>
  <c r="G445" i="1"/>
  <c r="G441" i="1"/>
  <c r="G440" i="1"/>
  <c r="G439" i="1"/>
  <c r="G438" i="1"/>
  <c r="G437" i="1"/>
  <c r="G436" i="1"/>
  <c r="G433" i="1"/>
  <c r="G432" i="1"/>
  <c r="G431" i="1"/>
  <c r="G430" i="1"/>
  <c r="G429" i="1"/>
  <c r="G428" i="1"/>
  <c r="G424" i="1"/>
  <c r="G423" i="1"/>
  <c r="G421" i="1"/>
  <c r="G420" i="1"/>
  <c r="G418" i="1"/>
  <c r="G417" i="1"/>
  <c r="G416" i="1"/>
  <c r="G415" i="1"/>
  <c r="G414" i="1"/>
  <c r="G413" i="1"/>
  <c r="G412" i="1"/>
  <c r="G411" i="1"/>
  <c r="G410" i="1"/>
  <c r="G379" i="1"/>
  <c r="G409" i="1"/>
  <c r="G408" i="1"/>
  <c r="G407" i="1"/>
  <c r="G406" i="1"/>
  <c r="G405" i="1"/>
  <c r="G404" i="1"/>
  <c r="G403" i="1"/>
  <c r="G402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520" i="1"/>
  <c r="G385" i="1"/>
  <c r="G384" i="1"/>
  <c r="G383" i="1"/>
  <c r="G382" i="1"/>
  <c r="G381" i="1"/>
  <c r="G380" i="1"/>
  <c r="G378" i="1"/>
  <c r="G376" i="1"/>
  <c r="G375" i="1"/>
  <c r="G374" i="1"/>
  <c r="G373" i="1"/>
  <c r="G372" i="1"/>
  <c r="G371" i="1"/>
  <c r="G370" i="1"/>
  <c r="G369" i="1"/>
  <c r="G368" i="1"/>
  <c r="G367" i="1"/>
  <c r="G366" i="1"/>
  <c r="G364" i="1"/>
  <c r="G363" i="1"/>
  <c r="G362" i="1"/>
  <c r="G360" i="1"/>
  <c r="G359" i="1"/>
  <c r="G358" i="1"/>
  <c r="G357" i="1"/>
  <c r="G356" i="1"/>
  <c r="G355" i="1"/>
  <c r="G354" i="1"/>
  <c r="G353" i="1"/>
  <c r="G352" i="1"/>
  <c r="G349" i="1"/>
  <c r="G348" i="1"/>
  <c r="G347" i="1"/>
  <c r="G345" i="1"/>
  <c r="G344" i="1"/>
  <c r="G343" i="1"/>
  <c r="G341" i="1"/>
  <c r="G340" i="1"/>
  <c r="G339" i="1"/>
  <c r="G338" i="1"/>
  <c r="G337" i="1"/>
  <c r="G336" i="1"/>
  <c r="G335" i="1"/>
  <c r="G334" i="1"/>
  <c r="G333" i="1"/>
  <c r="G331" i="1"/>
  <c r="G330" i="1"/>
  <c r="G329" i="1"/>
  <c r="G328" i="1"/>
  <c r="G327" i="1"/>
  <c r="G326" i="1"/>
  <c r="G325" i="1"/>
  <c r="G145" i="1"/>
  <c r="G324" i="1"/>
  <c r="G323" i="1"/>
  <c r="G322" i="1"/>
  <c r="G319" i="1"/>
  <c r="G318" i="1"/>
  <c r="G317" i="1"/>
  <c r="G316" i="1"/>
  <c r="G312" i="1"/>
  <c r="G311" i="1"/>
  <c r="G310" i="1"/>
  <c r="G308" i="1"/>
  <c r="G307" i="1"/>
  <c r="G306" i="1"/>
  <c r="G305" i="1"/>
  <c r="G304" i="1"/>
  <c r="G303" i="1"/>
  <c r="G301" i="1"/>
  <c r="G300" i="1"/>
  <c r="G299" i="1"/>
  <c r="G297" i="1"/>
  <c r="G296" i="1"/>
  <c r="G295" i="1"/>
  <c r="G294" i="1"/>
  <c r="G293" i="1"/>
  <c r="G292" i="1"/>
  <c r="G291" i="1"/>
  <c r="G289" i="1"/>
  <c r="G288" i="1"/>
  <c r="G287" i="1"/>
  <c r="G286" i="1"/>
  <c r="G285" i="1"/>
  <c r="G284" i="1"/>
  <c r="G283" i="1"/>
  <c r="G282" i="1"/>
  <c r="G281" i="1"/>
  <c r="G280" i="1"/>
  <c r="G278" i="1"/>
  <c r="G277" i="1"/>
  <c r="G275" i="1"/>
  <c r="G274" i="1"/>
  <c r="G273" i="1"/>
  <c r="G272" i="1"/>
  <c r="G271" i="1"/>
  <c r="G270" i="1"/>
  <c r="G269" i="1"/>
  <c r="G268" i="1"/>
  <c r="G267" i="1"/>
  <c r="G265" i="1"/>
  <c r="G264" i="1"/>
  <c r="G263" i="1"/>
  <c r="G262" i="1"/>
  <c r="G261" i="1"/>
  <c r="G260" i="1"/>
  <c r="G259" i="1"/>
  <c r="G258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0" i="1"/>
  <c r="G239" i="1"/>
  <c r="G237" i="1"/>
  <c r="G236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79" i="1"/>
  <c r="G177" i="1"/>
  <c r="G176" i="1"/>
  <c r="G175" i="1"/>
  <c r="G174" i="1"/>
  <c r="G173" i="1"/>
  <c r="G172" i="1"/>
  <c r="G171" i="1"/>
  <c r="G170" i="1"/>
  <c r="G167" i="1"/>
  <c r="G166" i="1"/>
  <c r="G165" i="1"/>
  <c r="G164" i="1"/>
  <c r="G162" i="1"/>
  <c r="G161" i="1"/>
  <c r="G160" i="1"/>
  <c r="G159" i="1"/>
  <c r="G158" i="1"/>
  <c r="G157" i="1"/>
  <c r="G156" i="1"/>
  <c r="G154" i="1"/>
  <c r="G153" i="1"/>
  <c r="G151" i="1"/>
  <c r="G150" i="1"/>
  <c r="G149" i="1"/>
  <c r="G148" i="1"/>
  <c r="G147" i="1"/>
  <c r="G146" i="1"/>
  <c r="G144" i="1"/>
  <c r="G139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1" i="1"/>
  <c r="G120" i="1"/>
  <c r="G119" i="1"/>
  <c r="G118" i="1"/>
  <c r="G117" i="1"/>
  <c r="G116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0" i="1"/>
  <c r="G99" i="1"/>
  <c r="G96" i="1"/>
  <c r="G92" i="1"/>
  <c r="G91" i="1"/>
  <c r="G90" i="1"/>
  <c r="G89" i="1"/>
  <c r="G88" i="1"/>
  <c r="G87" i="1"/>
  <c r="G67" i="1"/>
  <c r="G69" i="1"/>
  <c r="G68" i="1"/>
  <c r="G57" i="1"/>
  <c r="G60" i="1"/>
  <c r="G59" i="1"/>
  <c r="G64" i="1"/>
  <c r="G51" i="1"/>
  <c r="G61" i="1"/>
  <c r="G58" i="1"/>
  <c r="G56" i="1"/>
  <c r="G55" i="1"/>
  <c r="G53" i="1"/>
  <c r="G52" i="1"/>
  <c r="G49" i="1"/>
  <c r="G46" i="1"/>
  <c r="G45" i="1"/>
  <c r="G44" i="1"/>
  <c r="G43" i="1"/>
  <c r="G42" i="1"/>
  <c r="G40" i="1"/>
  <c r="G38" i="1"/>
  <c r="G37" i="1"/>
  <c r="G36" i="1"/>
  <c r="G35" i="1"/>
  <c r="G33" i="1"/>
  <c r="G32" i="1"/>
  <c r="G29" i="1"/>
  <c r="G28" i="1"/>
  <c r="G27" i="1"/>
  <c r="G25" i="1"/>
  <c r="G24" i="1"/>
  <c r="G23" i="1"/>
  <c r="G22" i="1"/>
  <c r="G21" i="1"/>
  <c r="G20" i="1"/>
  <c r="G18" i="1"/>
  <c r="G17" i="1"/>
  <c r="G15" i="1"/>
  <c r="G14" i="1"/>
  <c r="G12" i="1"/>
  <c r="G10" i="1"/>
  <c r="G11" i="1"/>
  <c r="G9" i="1"/>
  <c r="G8" i="1"/>
  <c r="G7" i="1"/>
  <c r="I2055" i="1"/>
  <c r="I2056" i="1"/>
  <c r="I2057" i="1"/>
  <c r="I2058" i="1"/>
  <c r="I2059" i="1"/>
  <c r="I2060" i="1"/>
  <c r="I2061" i="1"/>
  <c r="I2062" i="1"/>
  <c r="I2740" i="1"/>
  <c r="I2741" i="1"/>
  <c r="I2742" i="1"/>
  <c r="I2743" i="1"/>
  <c r="I2744" i="1"/>
  <c r="I2745" i="1"/>
  <c r="I2746" i="1"/>
  <c r="I2747" i="1"/>
  <c r="I2338" i="1"/>
  <c r="I2339" i="1"/>
  <c r="I2340" i="1"/>
  <c r="I2341" i="1"/>
  <c r="I2342" i="1"/>
  <c r="I2343" i="1"/>
  <c r="I2344" i="1"/>
  <c r="I2345" i="1"/>
  <c r="I2362" i="1"/>
  <c r="I2363" i="1"/>
  <c r="I2364" i="1"/>
  <c r="I2534" i="1"/>
  <c r="I2432" i="1"/>
  <c r="I2431" i="1"/>
  <c r="I2430" i="1"/>
  <c r="I2429" i="1"/>
  <c r="I2433" i="1"/>
  <c r="I2428" i="1"/>
  <c r="I2434" i="1"/>
  <c r="I2427" i="1"/>
  <c r="I4132" i="1"/>
  <c r="I148" i="1"/>
  <c r="I1426" i="1"/>
  <c r="I2066" i="1"/>
  <c r="I2067" i="1"/>
  <c r="I2064" i="1"/>
  <c r="I2063" i="1"/>
  <c r="I1879" i="1"/>
  <c r="I1880" i="1"/>
  <c r="I2167" i="1"/>
  <c r="I2168" i="1"/>
  <c r="I2166" i="1"/>
  <c r="I1863" i="1"/>
  <c r="I2170" i="1"/>
  <c r="I2171" i="1"/>
  <c r="I2169" i="1"/>
  <c r="I3165" i="1"/>
  <c r="D15" i="2"/>
  <c r="I4560" i="1"/>
  <c r="I2929" i="1"/>
  <c r="I2930" i="1"/>
  <c r="I2931" i="1"/>
  <c r="I2512" i="1"/>
  <c r="I2754" i="1"/>
  <c r="I2755" i="1"/>
  <c r="I2174" i="1"/>
  <c r="I3640" i="1"/>
  <c r="I890" i="1"/>
  <c r="I400" i="1"/>
  <c r="I1578" i="1"/>
  <c r="I1059" i="1"/>
  <c r="I1367" i="1"/>
  <c r="I438" i="1"/>
  <c r="I437" i="1"/>
  <c r="I436" i="1"/>
  <c r="I229" i="1"/>
  <c r="I230" i="1"/>
  <c r="I224" i="1"/>
  <c r="I223" i="1"/>
  <c r="I429" i="1"/>
  <c r="I430" i="1"/>
  <c r="I428" i="1"/>
  <c r="I445" i="1"/>
  <c r="I441" i="1"/>
  <c r="I440" i="1"/>
  <c r="I1170" i="1"/>
  <c r="I2904" i="1"/>
  <c r="I610" i="1"/>
  <c r="I2467" i="1"/>
  <c r="I3603" i="1"/>
  <c r="I3368" i="1"/>
  <c r="I2770" i="1"/>
  <c r="I2074" i="1"/>
  <c r="I2014" i="1"/>
  <c r="I1801" i="1"/>
  <c r="I3653" i="1"/>
  <c r="I2323" i="1"/>
  <c r="I2207" i="1"/>
  <c r="I3636" i="1"/>
  <c r="I2106" i="1"/>
  <c r="I3204" i="1"/>
  <c r="I3760" i="1"/>
  <c r="I3657" i="1"/>
  <c r="I3654" i="1"/>
  <c r="I3050" i="1"/>
  <c r="I2373" i="1"/>
  <c r="I3087" i="1"/>
  <c r="I3350" i="1"/>
  <c r="I3686" i="1"/>
  <c r="I3685" i="1"/>
  <c r="I3677" i="1"/>
  <c r="I218" i="1"/>
  <c r="I2715" i="1"/>
  <c r="I3670" i="1"/>
  <c r="I3647" i="1"/>
  <c r="I1501" i="1"/>
  <c r="I3404" i="1"/>
  <c r="I3377" i="1"/>
  <c r="I3376" i="1"/>
  <c r="I3358" i="1"/>
  <c r="I3359" i="1"/>
  <c r="I3356" i="1"/>
  <c r="I3357" i="1"/>
  <c r="I3360" i="1"/>
  <c r="I2960" i="1"/>
  <c r="I1320" i="1"/>
  <c r="I1033" i="1"/>
  <c r="I3779" i="1"/>
  <c r="I2215" i="1"/>
  <c r="I3712" i="1"/>
  <c r="I1118" i="1"/>
  <c r="I3734" i="1"/>
  <c r="I3732" i="1"/>
  <c r="I1530" i="1"/>
  <c r="I1354" i="1"/>
  <c r="I3560" i="1"/>
  <c r="I3580" i="1"/>
  <c r="I3398" i="1"/>
  <c r="I3346" i="1"/>
  <c r="I3369" i="1"/>
  <c r="I3400" i="1"/>
  <c r="I1124" i="1"/>
  <c r="I2841" i="1"/>
  <c r="I2611" i="1"/>
  <c r="I963" i="1"/>
  <c r="I2365" i="1"/>
  <c r="I1205" i="1"/>
  <c r="I3382" i="1"/>
  <c r="I3381" i="1"/>
  <c r="I1895" i="1"/>
  <c r="I237" i="1"/>
  <c r="I4608" i="1"/>
  <c r="E2" i="2"/>
  <c r="C18" i="2"/>
  <c r="C12" i="2"/>
  <c r="C17" i="2"/>
  <c r="A23" i="2"/>
  <c r="A22" i="2"/>
  <c r="A21" i="2"/>
  <c r="B20" i="2"/>
  <c r="A20" i="2"/>
  <c r="B19" i="2"/>
  <c r="A19" i="2"/>
  <c r="B18" i="2"/>
  <c r="A18" i="2"/>
  <c r="B17" i="2"/>
  <c r="A17" i="2"/>
  <c r="B16" i="2"/>
  <c r="A16" i="2"/>
  <c r="E15" i="2"/>
  <c r="C15" i="2"/>
  <c r="B15" i="2"/>
  <c r="A15" i="2"/>
  <c r="E14" i="2"/>
  <c r="D14" i="2"/>
  <c r="B14" i="2"/>
  <c r="A14" i="2"/>
  <c r="E13" i="2"/>
  <c r="D13" i="2"/>
  <c r="B13" i="2"/>
  <c r="A13" i="2"/>
  <c r="E12" i="2"/>
  <c r="D12" i="2"/>
  <c r="B12" i="2"/>
  <c r="A12" i="2"/>
  <c r="E11" i="2"/>
  <c r="D11" i="2"/>
  <c r="B11" i="2"/>
  <c r="E10" i="2"/>
  <c r="D10" i="2"/>
  <c r="C10" i="2"/>
  <c r="B10" i="2"/>
  <c r="A10" i="2"/>
  <c r="E9" i="2"/>
  <c r="D9" i="2"/>
  <c r="C9" i="2"/>
  <c r="B9" i="2"/>
  <c r="A9" i="2"/>
  <c r="E8" i="2"/>
  <c r="D8" i="2"/>
  <c r="C8" i="2"/>
  <c r="B8" i="2"/>
  <c r="A8" i="2"/>
  <c r="E7" i="2"/>
  <c r="D7" i="2"/>
  <c r="B7" i="2"/>
  <c r="A7" i="2"/>
  <c r="E6" i="2"/>
  <c r="D6" i="2"/>
  <c r="C6" i="2"/>
  <c r="B6" i="2"/>
  <c r="A6" i="2"/>
  <c r="E5" i="2"/>
  <c r="D5" i="2"/>
  <c r="E4" i="2"/>
  <c r="D4" i="2"/>
  <c r="C4" i="2"/>
  <c r="B4" i="2"/>
  <c r="A4" i="2"/>
  <c r="D3" i="2"/>
  <c r="C5" i="2"/>
  <c r="B5" i="2"/>
  <c r="A5" i="2"/>
  <c r="E3" i="2"/>
  <c r="I40" i="1"/>
  <c r="I45" i="1"/>
  <c r="I4666" i="1"/>
  <c r="I4665" i="1"/>
  <c r="I4664" i="1"/>
  <c r="I4652" i="1"/>
  <c r="I4651" i="1"/>
  <c r="I4650" i="1"/>
  <c r="I4649" i="1"/>
  <c r="I4648" i="1"/>
  <c r="I4646" i="1"/>
  <c r="I4645" i="1"/>
  <c r="I4644" i="1"/>
  <c r="I4643" i="1"/>
  <c r="I4642" i="1"/>
  <c r="I4641" i="1"/>
  <c r="I4640" i="1"/>
  <c r="I4638" i="1"/>
  <c r="I4637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19" i="1"/>
  <c r="I4615" i="1"/>
  <c r="I4614" i="1"/>
  <c r="I4613" i="1"/>
  <c r="I4611" i="1"/>
  <c r="I4610" i="1"/>
  <c r="I4609" i="1"/>
  <c r="I4607" i="1"/>
  <c r="I4606" i="1"/>
  <c r="I4605" i="1"/>
  <c r="I4604" i="1"/>
  <c r="I4603" i="1"/>
  <c r="I4602" i="1"/>
  <c r="I4601" i="1"/>
  <c r="I4600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0" i="1"/>
  <c r="I4539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3" i="1"/>
  <c r="I4432" i="1"/>
  <c r="I4435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6" i="1"/>
  <c r="I4414" i="1"/>
  <c r="I4412" i="1"/>
  <c r="I4411" i="1"/>
  <c r="I4410" i="1"/>
  <c r="I4409" i="1"/>
  <c r="I4408" i="1"/>
  <c r="I4407" i="1"/>
  <c r="I4401" i="1"/>
  <c r="I4303" i="1"/>
  <c r="I4388" i="1"/>
  <c r="I4387" i="1"/>
  <c r="I4386" i="1"/>
  <c r="I4385" i="1"/>
  <c r="I4378" i="1"/>
  <c r="I4377" i="1"/>
  <c r="I4376" i="1"/>
  <c r="I4375" i="1"/>
  <c r="I4374" i="1"/>
  <c r="I4373" i="1"/>
  <c r="I4372" i="1"/>
  <c r="I4371" i="1"/>
  <c r="I4370" i="1"/>
  <c r="I4369" i="1"/>
  <c r="I4366" i="1"/>
  <c r="I4365" i="1"/>
  <c r="I4363" i="1"/>
  <c r="I4362" i="1"/>
  <c r="I4361" i="1"/>
  <c r="I4360" i="1"/>
  <c r="I4356" i="1"/>
  <c r="I4355" i="1"/>
  <c r="I4354" i="1"/>
  <c r="I4353" i="1"/>
  <c r="I4352" i="1"/>
  <c r="I4348" i="1"/>
  <c r="I4347" i="1"/>
  <c r="I4346" i="1"/>
  <c r="I4343" i="1"/>
  <c r="I4342" i="1"/>
  <c r="I4341" i="1"/>
  <c r="I4338" i="1"/>
  <c r="I4330" i="1"/>
  <c r="I4337" i="1"/>
  <c r="I4336" i="1"/>
  <c r="I4335" i="1"/>
  <c r="I4333" i="1"/>
  <c r="I4318" i="1"/>
  <c r="I4329" i="1"/>
  <c r="I4322" i="1"/>
  <c r="I4321" i="1"/>
  <c r="I4320" i="1"/>
  <c r="I4319" i="1"/>
  <c r="I4312" i="1"/>
  <c r="I4307" i="1"/>
  <c r="I4300" i="1"/>
  <c r="I4301" i="1"/>
  <c r="I4299" i="1"/>
  <c r="I4298" i="1"/>
  <c r="I4297" i="1"/>
  <c r="I4296" i="1"/>
  <c r="I4295" i="1"/>
  <c r="I4286" i="1"/>
  <c r="I4285" i="1"/>
  <c r="I4284" i="1"/>
  <c r="I4243" i="1"/>
  <c r="I4283" i="1"/>
  <c r="I4282" i="1"/>
  <c r="I4281" i="1"/>
  <c r="I4280" i="1"/>
  <c r="I4205" i="1"/>
  <c r="I4276" i="1"/>
  <c r="I4273" i="1"/>
  <c r="I4226" i="1"/>
  <c r="I4263" i="1"/>
  <c r="I4262" i="1"/>
  <c r="I4261" i="1"/>
  <c r="I4257" i="1"/>
  <c r="I4256" i="1"/>
  <c r="I4255" i="1"/>
  <c r="I4254" i="1"/>
  <c r="I4251" i="1"/>
  <c r="I4244" i="1"/>
  <c r="I4239" i="1"/>
  <c r="I4238" i="1"/>
  <c r="I4242" i="1"/>
  <c r="I4241" i="1"/>
  <c r="I4240" i="1"/>
  <c r="I4236" i="1"/>
  <c r="I4235" i="1"/>
  <c r="I4233" i="1"/>
  <c r="I4230" i="1"/>
  <c r="I4229" i="1"/>
  <c r="I4223" i="1"/>
  <c r="I4218" i="1"/>
  <c r="I4217" i="1"/>
  <c r="I4212" i="1"/>
  <c r="I4211" i="1"/>
  <c r="I4210" i="1"/>
  <c r="I4209" i="1"/>
  <c r="I4207" i="1"/>
  <c r="I4204" i="1"/>
  <c r="I4203" i="1"/>
  <c r="I4231" i="1"/>
  <c r="I4193" i="1"/>
  <c r="I4190" i="1"/>
  <c r="I4189" i="1"/>
  <c r="I4188" i="1"/>
  <c r="I4185" i="1"/>
  <c r="I4183" i="1"/>
  <c r="I4182" i="1"/>
  <c r="I4181" i="1"/>
  <c r="I4180" i="1"/>
  <c r="I4179" i="1"/>
  <c r="I4178" i="1"/>
  <c r="I4177" i="1"/>
  <c r="I4175" i="1"/>
  <c r="I4174" i="1"/>
  <c r="I4172" i="1"/>
  <c r="I4169" i="1"/>
  <c r="I4168" i="1"/>
  <c r="I4167" i="1"/>
  <c r="I4166" i="1"/>
  <c r="I4165" i="1"/>
  <c r="I4164" i="1"/>
  <c r="I4162" i="1"/>
  <c r="I4161" i="1"/>
  <c r="I4171" i="1"/>
  <c r="I4158" i="1"/>
  <c r="I4157" i="1"/>
  <c r="I4156" i="1"/>
  <c r="I4155" i="1"/>
  <c r="I4154" i="1"/>
  <c r="I4153" i="1"/>
  <c r="I4152" i="1"/>
  <c r="I4151" i="1"/>
  <c r="I4150" i="1"/>
  <c r="I4149" i="1"/>
  <c r="I4145" i="1"/>
  <c r="I4144" i="1"/>
  <c r="I4143" i="1"/>
  <c r="I4142" i="1"/>
  <c r="I4141" i="1"/>
  <c r="I4140" i="1"/>
  <c r="I4139" i="1"/>
  <c r="I4138" i="1"/>
  <c r="I4137" i="1"/>
  <c r="I4135" i="1"/>
  <c r="I4134" i="1"/>
  <c r="I4133" i="1"/>
  <c r="I4131" i="1"/>
  <c r="I4130" i="1"/>
  <c r="I4129" i="1"/>
  <c r="I4128" i="1"/>
  <c r="I4127" i="1"/>
  <c r="I4126" i="1"/>
  <c r="I4125" i="1"/>
  <c r="I4124" i="1"/>
  <c r="I4123" i="1"/>
  <c r="I4121" i="1"/>
  <c r="I4120" i="1"/>
  <c r="I4117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099" i="1"/>
  <c r="I4098" i="1"/>
  <c r="I4095" i="1"/>
  <c r="I4094" i="1"/>
  <c r="I4093" i="1"/>
  <c r="I4092" i="1"/>
  <c r="I4091" i="1"/>
  <c r="I4090" i="1"/>
  <c r="I4089" i="1"/>
  <c r="I4088" i="1"/>
  <c r="I4086" i="1"/>
  <c r="I4085" i="1"/>
  <c r="I4084" i="1"/>
  <c r="I4083" i="1"/>
  <c r="I4081" i="1"/>
  <c r="I4080" i="1"/>
  <c r="I4079" i="1"/>
  <c r="I4078" i="1"/>
  <c r="I4077" i="1"/>
  <c r="I4097" i="1"/>
  <c r="I4076" i="1"/>
  <c r="I4075" i="1"/>
  <c r="I4072" i="1"/>
  <c r="I4071" i="1"/>
  <c r="I4055" i="1"/>
  <c r="I4070" i="1"/>
  <c r="I4068" i="1"/>
  <c r="I4067" i="1"/>
  <c r="I4066" i="1"/>
  <c r="I4064" i="1"/>
  <c r="I4063" i="1"/>
  <c r="I4061" i="1"/>
  <c r="I4059" i="1"/>
  <c r="I4057" i="1"/>
  <c r="I4056" i="1"/>
  <c r="I4047" i="1"/>
  <c r="I4054" i="1"/>
  <c r="I4053" i="1"/>
  <c r="I4052" i="1"/>
  <c r="I4051" i="1"/>
  <c r="I4050" i="1"/>
  <c r="I4049" i="1"/>
  <c r="I4048" i="1"/>
  <c r="I4046" i="1"/>
  <c r="I4045" i="1"/>
  <c r="I4044" i="1"/>
  <c r="I4043" i="1"/>
  <c r="I4042" i="1"/>
  <c r="I4041" i="1"/>
  <c r="I4040" i="1"/>
  <c r="I4037" i="1"/>
  <c r="I4036" i="1"/>
  <c r="I4035" i="1"/>
  <c r="I4034" i="1"/>
  <c r="I4033" i="1"/>
  <c r="I4032" i="1"/>
  <c r="I4031" i="1"/>
  <c r="I4030" i="1"/>
  <c r="I4029" i="1"/>
  <c r="I4028" i="1"/>
  <c r="I4025" i="1"/>
  <c r="I4024" i="1"/>
  <c r="I4023" i="1"/>
  <c r="I4021" i="1"/>
  <c r="I4020" i="1"/>
  <c r="I4019" i="1"/>
  <c r="I4018" i="1"/>
  <c r="I4017" i="1"/>
  <c r="I4015" i="1"/>
  <c r="I4014" i="1"/>
  <c r="I4011" i="1"/>
  <c r="I4010" i="1"/>
  <c r="I4008" i="1"/>
  <c r="I4006" i="1"/>
  <c r="I4005" i="1"/>
  <c r="I4004" i="1"/>
  <c r="I4002" i="1"/>
  <c r="I4001" i="1"/>
  <c r="I4000" i="1"/>
  <c r="I3999" i="1"/>
  <c r="I3998" i="1"/>
  <c r="I3997" i="1"/>
  <c r="I3996" i="1"/>
  <c r="I3993" i="1"/>
  <c r="I3992" i="1"/>
  <c r="I3991" i="1"/>
  <c r="I3986" i="1"/>
  <c r="I3985" i="1"/>
  <c r="I3980" i="1"/>
  <c r="I3979" i="1"/>
  <c r="I3978" i="1"/>
  <c r="I3977" i="1"/>
  <c r="I3976" i="1"/>
  <c r="I3973" i="1"/>
  <c r="I3971" i="1"/>
  <c r="I3970" i="1"/>
  <c r="I3967" i="1"/>
  <c r="I3966" i="1"/>
  <c r="I3955" i="1"/>
  <c r="I3953" i="1"/>
  <c r="I3952" i="1"/>
  <c r="I3951" i="1"/>
  <c r="I3948" i="1"/>
  <c r="I3947" i="1"/>
  <c r="I3945" i="1"/>
  <c r="I3944" i="1"/>
  <c r="I3943" i="1"/>
  <c r="I3942" i="1"/>
  <c r="I3941" i="1"/>
  <c r="I3969" i="1"/>
  <c r="I3968" i="1"/>
  <c r="I3939" i="1"/>
  <c r="I3935" i="1"/>
  <c r="I3934" i="1"/>
  <c r="I3933" i="1"/>
  <c r="I3932" i="1"/>
  <c r="I3931" i="1"/>
  <c r="I3930" i="1"/>
  <c r="I3929" i="1"/>
  <c r="I3928" i="1"/>
  <c r="I3926" i="1"/>
  <c r="I3925" i="1"/>
  <c r="I3924" i="1"/>
  <c r="I3921" i="1"/>
  <c r="I3919" i="1"/>
  <c r="I3918" i="1"/>
  <c r="I3917" i="1"/>
  <c r="I3916" i="1"/>
  <c r="I3915" i="1"/>
  <c r="I3914" i="1"/>
  <c r="I3913" i="1"/>
  <c r="I3912" i="1"/>
  <c r="I3911" i="1"/>
  <c r="I3910" i="1"/>
  <c r="I3908" i="1"/>
  <c r="I3907" i="1"/>
  <c r="I3906" i="1"/>
  <c r="I3903" i="1"/>
  <c r="I3902" i="1"/>
  <c r="I3901" i="1"/>
  <c r="I3900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2" i="1"/>
  <c r="I3880" i="1"/>
  <c r="I3879" i="1"/>
  <c r="I3878" i="1"/>
  <c r="I3877" i="1"/>
  <c r="I3875" i="1"/>
  <c r="I3874" i="1"/>
  <c r="I3873" i="1"/>
  <c r="I3872" i="1"/>
  <c r="I3869" i="1"/>
  <c r="I3868" i="1"/>
  <c r="I3865" i="1"/>
  <c r="I3864" i="1"/>
  <c r="I3862" i="1"/>
  <c r="I3861" i="1"/>
  <c r="I3860" i="1"/>
  <c r="I3859" i="1"/>
  <c r="I3858" i="1"/>
  <c r="I3857" i="1"/>
  <c r="I3855" i="1"/>
  <c r="I3854" i="1"/>
  <c r="I3815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5" i="1"/>
  <c r="I3831" i="1"/>
  <c r="I3828" i="1"/>
  <c r="I3827" i="1"/>
  <c r="I3826" i="1"/>
  <c r="I3824" i="1"/>
  <c r="I3830" i="1"/>
  <c r="I3829" i="1"/>
  <c r="I3823" i="1"/>
  <c r="I3822" i="1"/>
  <c r="I3821" i="1"/>
  <c r="I3820" i="1"/>
  <c r="I3816" i="1"/>
  <c r="I3866" i="1"/>
  <c r="I3814" i="1"/>
  <c r="I3811" i="1"/>
  <c r="I3810" i="1"/>
  <c r="I3809" i="1"/>
  <c r="I3808" i="1"/>
  <c r="I3807" i="1"/>
  <c r="I3806" i="1"/>
  <c r="I3804" i="1"/>
  <c r="I3803" i="1"/>
  <c r="I3802" i="1"/>
  <c r="I3801" i="1"/>
  <c r="I3800" i="1"/>
  <c r="I3799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1" i="1"/>
  <c r="I3778" i="1"/>
  <c r="I3777" i="1"/>
  <c r="I3775" i="1"/>
  <c r="I3774" i="1"/>
  <c r="I3773" i="1"/>
  <c r="I3772" i="1"/>
  <c r="I3771" i="1"/>
  <c r="I3770" i="1"/>
  <c r="I3769" i="1"/>
  <c r="I3768" i="1"/>
  <c r="I3767" i="1"/>
  <c r="I3766" i="1"/>
  <c r="I3764" i="1"/>
  <c r="I3763" i="1"/>
  <c r="I3762" i="1"/>
  <c r="I3761" i="1"/>
  <c r="I3759" i="1"/>
  <c r="I3758" i="1"/>
  <c r="I3757" i="1"/>
  <c r="I3756" i="1"/>
  <c r="I3755" i="1"/>
  <c r="I3754" i="1"/>
  <c r="I3776" i="1"/>
  <c r="I3753" i="1"/>
  <c r="I3752" i="1"/>
  <c r="I3751" i="1"/>
  <c r="I3750" i="1"/>
  <c r="I3749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3" i="1"/>
  <c r="I3731" i="1"/>
  <c r="I3730" i="1"/>
  <c r="I3729" i="1"/>
  <c r="I3728" i="1"/>
  <c r="I3727" i="1"/>
  <c r="I3724" i="1"/>
  <c r="I3780" i="1"/>
  <c r="I3723" i="1"/>
  <c r="I3722" i="1"/>
  <c r="I3721" i="1"/>
  <c r="I3720" i="1"/>
  <c r="I3718" i="1"/>
  <c r="I3717" i="1"/>
  <c r="I3716" i="1"/>
  <c r="I3715" i="1"/>
  <c r="I3714" i="1"/>
  <c r="I3713" i="1"/>
  <c r="I3711" i="1"/>
  <c r="I3710" i="1"/>
  <c r="I3709" i="1"/>
  <c r="I3708" i="1"/>
  <c r="I3707" i="1"/>
  <c r="I3706" i="1"/>
  <c r="I3705" i="1"/>
  <c r="I3704" i="1"/>
  <c r="I3703" i="1"/>
  <c r="I3701" i="1"/>
  <c r="I3700" i="1"/>
  <c r="I3695" i="1"/>
  <c r="I3697" i="1"/>
  <c r="I3696" i="1"/>
  <c r="I3699" i="1"/>
  <c r="I3694" i="1"/>
  <c r="I3693" i="1"/>
  <c r="I3692" i="1"/>
  <c r="I3690" i="1"/>
  <c r="I3689" i="1"/>
  <c r="I3687" i="1"/>
  <c r="I3684" i="1"/>
  <c r="I3683" i="1"/>
  <c r="I3682" i="1"/>
  <c r="I3681" i="1"/>
  <c r="I3679" i="1"/>
  <c r="I3676" i="1"/>
  <c r="I3675" i="1"/>
  <c r="I3673" i="1"/>
  <c r="I3668" i="1"/>
  <c r="I3661" i="1"/>
  <c r="I3656" i="1"/>
  <c r="I3655" i="1"/>
  <c r="I3652" i="1"/>
  <c r="I3651" i="1"/>
  <c r="I3650" i="1"/>
  <c r="I3649" i="1"/>
  <c r="I3648" i="1"/>
  <c r="I3646" i="1"/>
  <c r="I3645" i="1"/>
  <c r="I3643" i="1"/>
  <c r="I3642" i="1"/>
  <c r="I3641" i="1"/>
  <c r="I3639" i="1"/>
  <c r="I3638" i="1"/>
  <c r="I3637" i="1"/>
  <c r="I3635" i="1"/>
  <c r="I3634" i="1"/>
  <c r="I3633" i="1"/>
  <c r="I3632" i="1"/>
  <c r="I3630" i="1"/>
  <c r="I3629" i="1"/>
  <c r="I3628" i="1"/>
  <c r="I3626" i="1"/>
  <c r="I3625" i="1"/>
  <c r="I3624" i="1"/>
  <c r="I3622" i="1"/>
  <c r="I3621" i="1"/>
  <c r="I3620" i="1"/>
  <c r="I3618" i="1"/>
  <c r="I3616" i="1"/>
  <c r="I3613" i="1"/>
  <c r="I3612" i="1"/>
  <c r="I3611" i="1"/>
  <c r="I3610" i="1"/>
  <c r="I3609" i="1"/>
  <c r="I3608" i="1"/>
  <c r="I3607" i="1"/>
  <c r="I3606" i="1"/>
  <c r="I3605" i="1"/>
  <c r="I3604" i="1"/>
  <c r="I3602" i="1"/>
  <c r="I3601" i="1"/>
  <c r="I3600" i="1"/>
  <c r="I3599" i="1"/>
  <c r="I3596" i="1"/>
  <c r="I3593" i="1"/>
  <c r="I3592" i="1"/>
  <c r="I3591" i="1"/>
  <c r="I3588" i="1"/>
  <c r="I3587" i="1"/>
  <c r="I198" i="1"/>
  <c r="I3584" i="1"/>
  <c r="I3586" i="1"/>
  <c r="I3581" i="1"/>
  <c r="I3577" i="1"/>
  <c r="I3576" i="1"/>
  <c r="I3566" i="1"/>
  <c r="I3565" i="1"/>
  <c r="I3564" i="1"/>
  <c r="I3561" i="1"/>
  <c r="I3558" i="1"/>
  <c r="I3557" i="1"/>
  <c r="I3552" i="1"/>
  <c r="I3551" i="1"/>
  <c r="I3550" i="1"/>
  <c r="I3549" i="1"/>
  <c r="I3548" i="1"/>
  <c r="I3547" i="1"/>
  <c r="I3546" i="1"/>
  <c r="I3545" i="1"/>
  <c r="I3544" i="1"/>
  <c r="I3543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3" i="1"/>
  <c r="I3512" i="1"/>
  <c r="I3510" i="1"/>
  <c r="I3509" i="1"/>
  <c r="I3505" i="1"/>
  <c r="I3504" i="1"/>
  <c r="I3503" i="1"/>
  <c r="I3502" i="1"/>
  <c r="I3501" i="1"/>
  <c r="I3500" i="1"/>
  <c r="I3499" i="1"/>
  <c r="I3498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75" i="1"/>
  <c r="I3478" i="1"/>
  <c r="I3474" i="1"/>
  <c r="I3473" i="1"/>
  <c r="I3471" i="1"/>
  <c r="I3470" i="1"/>
  <c r="I3469" i="1"/>
  <c r="I3468" i="1"/>
  <c r="I3463" i="1"/>
  <c r="I3462" i="1"/>
  <c r="I3461" i="1"/>
  <c r="I3460" i="1"/>
  <c r="I3456" i="1"/>
  <c r="I3455" i="1"/>
  <c r="I3452" i="1"/>
  <c r="I3450" i="1"/>
  <c r="I3449" i="1"/>
  <c r="I3445" i="1"/>
  <c r="I3444" i="1"/>
  <c r="I3443" i="1"/>
  <c r="I3441" i="1"/>
  <c r="I3439" i="1"/>
  <c r="I3438" i="1"/>
  <c r="I3434" i="1"/>
  <c r="I3433" i="1"/>
  <c r="I3432" i="1"/>
  <c r="I3431" i="1"/>
  <c r="I3437" i="1"/>
  <c r="I3436" i="1"/>
  <c r="I3430" i="1"/>
  <c r="I3427" i="1"/>
  <c r="I3426" i="1"/>
  <c r="I3424" i="1"/>
  <c r="I3422" i="1"/>
  <c r="I3420" i="1"/>
  <c r="I3419" i="1"/>
  <c r="I3418" i="1"/>
  <c r="I3417" i="1"/>
  <c r="I3416" i="1"/>
  <c r="I3415" i="1"/>
  <c r="I3414" i="1"/>
  <c r="I3413" i="1"/>
  <c r="I3412" i="1"/>
  <c r="I3408" i="1"/>
  <c r="I3403" i="1"/>
  <c r="I3399" i="1"/>
  <c r="I3397" i="1"/>
  <c r="I3396" i="1"/>
  <c r="I3393" i="1"/>
  <c r="I3385" i="1"/>
  <c r="I3384" i="1"/>
  <c r="I3383" i="1"/>
  <c r="I3378" i="1"/>
  <c r="I3375" i="1"/>
  <c r="I3374" i="1"/>
  <c r="I3373" i="1"/>
  <c r="I3365" i="1"/>
  <c r="I3363" i="1"/>
  <c r="I3355" i="1"/>
  <c r="I3354" i="1"/>
  <c r="I3353" i="1"/>
  <c r="I3347" i="1"/>
  <c r="I3344" i="1"/>
  <c r="I3343" i="1"/>
  <c r="I3341" i="1"/>
  <c r="I3337" i="1"/>
  <c r="I3336" i="1"/>
  <c r="I3335" i="1"/>
  <c r="I3332" i="1"/>
  <c r="I3331" i="1"/>
  <c r="I3328" i="1"/>
  <c r="I3327" i="1"/>
  <c r="I3324" i="1"/>
  <c r="I3323" i="1"/>
  <c r="I3322" i="1"/>
  <c r="I3330" i="1"/>
  <c r="I3321" i="1"/>
  <c r="I3320" i="1"/>
  <c r="I3317" i="1"/>
  <c r="I3316" i="1"/>
  <c r="I3312" i="1"/>
  <c r="I3304" i="1"/>
  <c r="I3310" i="1"/>
  <c r="I3305" i="1"/>
  <c r="I3299" i="1"/>
  <c r="I3307" i="1"/>
  <c r="I3295" i="1"/>
  <c r="I3294" i="1"/>
  <c r="I3293" i="1"/>
  <c r="I3289" i="1"/>
  <c r="I3286" i="1"/>
  <c r="I3285" i="1"/>
  <c r="I3284" i="1"/>
  <c r="I3283" i="1"/>
  <c r="I3282" i="1"/>
  <c r="I3281" i="1"/>
  <c r="I3278" i="1"/>
  <c r="I3275" i="1"/>
  <c r="I3274" i="1"/>
  <c r="I3273" i="1"/>
  <c r="I3271" i="1"/>
  <c r="I3270" i="1"/>
  <c r="I3262" i="1"/>
  <c r="I3261" i="1"/>
  <c r="I3260" i="1"/>
  <c r="I3256" i="1"/>
  <c r="I3252" i="1"/>
  <c r="I3250" i="1"/>
  <c r="I3249" i="1"/>
  <c r="I3247" i="1"/>
  <c r="I3245" i="1"/>
  <c r="I3244" i="1"/>
  <c r="I3243" i="1"/>
  <c r="I3242" i="1"/>
  <c r="I3240" i="1"/>
  <c r="I3239" i="1"/>
  <c r="I3236" i="1"/>
  <c r="I3235" i="1"/>
  <c r="I3216" i="1"/>
  <c r="I3233" i="1"/>
  <c r="I3232" i="1"/>
  <c r="I3231" i="1"/>
  <c r="I3230" i="1"/>
  <c r="I3229" i="1"/>
  <c r="I3228" i="1"/>
  <c r="I3227" i="1"/>
  <c r="I3226" i="1"/>
  <c r="I3224" i="1"/>
  <c r="I3221" i="1"/>
  <c r="I3222" i="1"/>
  <c r="I3220" i="1"/>
  <c r="I3219" i="1"/>
  <c r="I3218" i="1"/>
  <c r="I3215" i="1"/>
  <c r="I3210" i="1"/>
  <c r="I3207" i="1"/>
  <c r="I3206" i="1"/>
  <c r="I3202" i="1"/>
  <c r="I3201" i="1"/>
  <c r="I3200" i="1"/>
  <c r="I3199" i="1"/>
  <c r="I3197" i="1"/>
  <c r="I3196" i="1"/>
  <c r="I3195" i="1"/>
  <c r="I3194" i="1"/>
  <c r="I3193" i="1"/>
  <c r="I3192" i="1"/>
  <c r="I3191" i="1"/>
  <c r="I3190" i="1"/>
  <c r="I3189" i="1"/>
  <c r="I3188" i="1"/>
  <c r="I3185" i="1"/>
  <c r="I3182" i="1"/>
  <c r="I3181" i="1"/>
  <c r="I3180" i="1"/>
  <c r="I3179" i="1"/>
  <c r="I3177" i="1"/>
  <c r="I3176" i="1"/>
  <c r="I3175" i="1"/>
  <c r="I3173" i="1"/>
  <c r="I3171" i="1"/>
  <c r="I3170" i="1"/>
  <c r="I3169" i="1"/>
  <c r="I3168" i="1"/>
  <c r="I3167" i="1"/>
  <c r="I3166" i="1"/>
  <c r="I3164" i="1"/>
  <c r="I3162" i="1"/>
  <c r="I3161" i="1"/>
  <c r="I3154" i="1"/>
  <c r="I3153" i="1"/>
  <c r="I3157" i="1"/>
  <c r="I3152" i="1"/>
  <c r="I3150" i="1"/>
  <c r="I3148" i="1"/>
  <c r="I3147" i="1"/>
  <c r="I3146" i="1"/>
  <c r="I3144" i="1"/>
  <c r="I3143" i="1"/>
  <c r="I3142" i="1"/>
  <c r="I3141" i="1"/>
  <c r="I3140" i="1"/>
  <c r="I3138" i="1"/>
  <c r="I3137" i="1"/>
  <c r="I3156" i="1"/>
  <c r="I3158" i="1"/>
  <c r="I3136" i="1"/>
  <c r="I3135" i="1"/>
  <c r="I3134" i="1"/>
  <c r="I3133" i="1"/>
  <c r="I3132" i="1"/>
  <c r="I3129" i="1"/>
  <c r="I3128" i="1"/>
  <c r="I3127" i="1"/>
  <c r="I3126" i="1"/>
  <c r="I3125" i="1"/>
  <c r="I3124" i="1"/>
  <c r="I3123" i="1"/>
  <c r="I3122" i="1"/>
  <c r="I3120" i="1"/>
  <c r="I3119" i="1"/>
  <c r="I3118" i="1"/>
  <c r="I3117" i="1"/>
  <c r="I3115" i="1"/>
  <c r="I3114" i="1"/>
  <c r="I3113" i="1"/>
  <c r="I3112" i="1"/>
  <c r="I3110" i="1"/>
  <c r="I3109" i="1"/>
  <c r="I3108" i="1"/>
  <c r="I3107" i="1"/>
  <c r="I3104" i="1"/>
  <c r="I3103" i="1"/>
  <c r="I3102" i="1"/>
  <c r="I3100" i="1"/>
  <c r="I3094" i="1"/>
  <c r="I3093" i="1"/>
  <c r="I3092" i="1"/>
  <c r="I3091" i="1"/>
  <c r="I3090" i="1"/>
  <c r="I3089" i="1"/>
  <c r="I3088" i="1"/>
  <c r="I3086" i="1"/>
  <c r="I3085" i="1"/>
  <c r="I3084" i="1"/>
  <c r="I3083" i="1"/>
  <c r="I3082" i="1"/>
  <c r="I3081" i="1"/>
  <c r="I3080" i="1"/>
  <c r="I3078" i="1"/>
  <c r="I3077" i="1"/>
  <c r="I3076" i="1"/>
  <c r="I3075" i="1"/>
  <c r="I3074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46" i="1"/>
  <c r="I3045" i="1"/>
  <c r="I3041" i="1"/>
  <c r="I3040" i="1"/>
  <c r="I3038" i="1"/>
  <c r="I3037" i="1"/>
  <c r="I3036" i="1"/>
  <c r="I3035" i="1"/>
  <c r="I3034" i="1"/>
  <c r="I3033" i="1"/>
  <c r="I3032" i="1"/>
  <c r="I2982" i="1"/>
  <c r="I3031" i="1"/>
  <c r="I3030" i="1"/>
  <c r="I3029" i="1"/>
  <c r="I3028" i="1"/>
  <c r="I3027" i="1"/>
  <c r="I3026" i="1"/>
  <c r="I3025" i="1"/>
  <c r="I3024" i="1"/>
  <c r="I3023" i="1"/>
  <c r="I3022" i="1"/>
  <c r="I3021" i="1"/>
  <c r="I3019" i="1"/>
  <c r="I3018" i="1"/>
  <c r="I3042" i="1"/>
  <c r="I3016" i="1"/>
  <c r="I3015" i="1"/>
  <c r="I3014" i="1"/>
  <c r="I3012" i="1"/>
  <c r="I3011" i="1"/>
  <c r="I3009" i="1"/>
  <c r="I3008" i="1"/>
  <c r="I3007" i="1"/>
  <c r="I3006" i="1"/>
  <c r="I3013" i="1"/>
  <c r="I3005" i="1"/>
  <c r="I3003" i="1"/>
  <c r="I3002" i="1"/>
  <c r="I3004" i="1"/>
  <c r="I3001" i="1"/>
  <c r="I3000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1" i="1"/>
  <c r="I2980" i="1"/>
  <c r="I2979" i="1"/>
  <c r="I346" i="1"/>
  <c r="I2978" i="1"/>
  <c r="I2977" i="1"/>
  <c r="I2976" i="1"/>
  <c r="I2975" i="1"/>
  <c r="I2974" i="1"/>
  <c r="I2962" i="1"/>
  <c r="I2961" i="1"/>
  <c r="I2959" i="1"/>
  <c r="I3407" i="1"/>
  <c r="I2969" i="1"/>
  <c r="I2966" i="1"/>
  <c r="I2958" i="1"/>
  <c r="I2954" i="1"/>
  <c r="I2953" i="1"/>
  <c r="I2952" i="1"/>
  <c r="I2947" i="1"/>
  <c r="I2948" i="1"/>
  <c r="I2950" i="1"/>
  <c r="I2946" i="1"/>
  <c r="I2945" i="1"/>
  <c r="I2944" i="1"/>
  <c r="I2943" i="1"/>
  <c r="I2936" i="1"/>
  <c r="I2934" i="1"/>
  <c r="I2933" i="1"/>
  <c r="I2932" i="1"/>
  <c r="I2928" i="1"/>
  <c r="I2927" i="1"/>
  <c r="I2926" i="1"/>
  <c r="I2925" i="1"/>
  <c r="I2924" i="1"/>
  <c r="I2935" i="1"/>
  <c r="I2921" i="1"/>
  <c r="I2917" i="1"/>
  <c r="I2916" i="1"/>
  <c r="I2915" i="1"/>
  <c r="I2912" i="1"/>
  <c r="I2911" i="1"/>
  <c r="I2909" i="1"/>
  <c r="I2908" i="1"/>
  <c r="I2907" i="1"/>
  <c r="I2906" i="1"/>
  <c r="I2905" i="1"/>
  <c r="I2903" i="1"/>
  <c r="I2895" i="1"/>
  <c r="I2897" i="1"/>
  <c r="I2896" i="1"/>
  <c r="I2893" i="1"/>
  <c r="I2892" i="1"/>
  <c r="I2891" i="1"/>
  <c r="I2888" i="1"/>
  <c r="I2887" i="1"/>
  <c r="I2886" i="1"/>
  <c r="I2885" i="1"/>
  <c r="I2884" i="1"/>
  <c r="I2883" i="1"/>
  <c r="I2882" i="1"/>
  <c r="I2862" i="1"/>
  <c r="I2881" i="1"/>
  <c r="I2880" i="1"/>
  <c r="I2878" i="1"/>
  <c r="I2877" i="1"/>
  <c r="I2876" i="1"/>
  <c r="I2875" i="1"/>
  <c r="I2873" i="1"/>
  <c r="I2869" i="1"/>
  <c r="I2868" i="1"/>
  <c r="I2867" i="1"/>
  <c r="I2864" i="1"/>
  <c r="I2872" i="1"/>
  <c r="I2871" i="1"/>
  <c r="I2863" i="1"/>
  <c r="I2859" i="1"/>
  <c r="I2858" i="1"/>
  <c r="I2857" i="1"/>
  <c r="I2856" i="1"/>
  <c r="I2855" i="1"/>
  <c r="I2847" i="1"/>
  <c r="I2846" i="1"/>
  <c r="I2845" i="1"/>
  <c r="I2842" i="1"/>
  <c r="I2838" i="1"/>
  <c r="I2836" i="1"/>
  <c r="I2834" i="1"/>
  <c r="I2831" i="1"/>
  <c r="I267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5" i="1"/>
  <c r="I2814" i="1"/>
  <c r="I2808" i="1"/>
  <c r="I2805" i="1"/>
  <c r="I2804" i="1"/>
  <c r="I2803" i="1"/>
  <c r="I2802" i="1"/>
  <c r="I2801" i="1"/>
  <c r="I2800" i="1"/>
  <c r="I2799" i="1"/>
  <c r="I2798" i="1"/>
  <c r="I2797" i="1"/>
  <c r="I2793" i="1"/>
  <c r="I2792" i="1"/>
  <c r="I2791" i="1"/>
  <c r="I2790" i="1"/>
  <c r="I2788" i="1"/>
  <c r="I2787" i="1"/>
  <c r="I2786" i="1"/>
  <c r="I2785" i="1"/>
  <c r="I2784" i="1"/>
  <c r="I2783" i="1"/>
  <c r="I2782" i="1"/>
  <c r="I2781" i="1"/>
  <c r="I2780" i="1"/>
  <c r="I2778" i="1"/>
  <c r="I2777" i="1"/>
  <c r="I2776" i="1"/>
  <c r="I2775" i="1"/>
  <c r="I2774" i="1"/>
  <c r="I2773" i="1"/>
  <c r="I2772" i="1"/>
  <c r="I2771" i="1"/>
  <c r="I2769" i="1"/>
  <c r="I2768" i="1"/>
  <c r="I2767" i="1"/>
  <c r="I2764" i="1"/>
  <c r="I2763" i="1"/>
  <c r="I2761" i="1"/>
  <c r="I2760" i="1"/>
  <c r="I2756" i="1"/>
  <c r="I2753" i="1"/>
  <c r="I2752" i="1"/>
  <c r="I2751" i="1"/>
  <c r="I2759" i="1"/>
  <c r="I2758" i="1"/>
  <c r="I2757" i="1"/>
  <c r="I2749" i="1"/>
  <c r="I2748" i="1"/>
  <c r="I2750" i="1"/>
  <c r="I2739" i="1"/>
  <c r="I2738" i="1"/>
  <c r="I2737" i="1"/>
  <c r="I2736" i="1"/>
  <c r="I2735" i="1"/>
  <c r="I2734" i="1"/>
  <c r="I2733" i="1"/>
  <c r="I2732" i="1"/>
  <c r="I2730" i="1"/>
  <c r="I2728" i="1"/>
  <c r="I2727" i="1"/>
  <c r="I2726" i="1"/>
  <c r="I2723" i="1"/>
  <c r="I2722" i="1"/>
  <c r="I2721" i="1"/>
  <c r="I2720" i="1"/>
  <c r="I2719" i="1"/>
  <c r="I2717" i="1"/>
  <c r="I2716" i="1"/>
  <c r="I2714" i="1"/>
  <c r="I2713" i="1"/>
  <c r="I2712" i="1"/>
  <c r="I2711" i="1"/>
  <c r="I2710" i="1"/>
  <c r="I2729" i="1"/>
  <c r="I2709" i="1"/>
  <c r="I2708" i="1"/>
  <c r="I2707" i="1"/>
  <c r="I2706" i="1"/>
  <c r="I2705" i="1"/>
  <c r="I2704" i="1"/>
  <c r="I2703" i="1"/>
  <c r="I2701" i="1"/>
  <c r="I2700" i="1"/>
  <c r="I2699" i="1"/>
  <c r="I2698" i="1"/>
  <c r="I2697" i="1"/>
  <c r="I2696" i="1"/>
  <c r="I2695" i="1"/>
  <c r="I2694" i="1"/>
  <c r="I2693" i="1"/>
  <c r="I2692" i="1"/>
  <c r="I2691" i="1"/>
  <c r="I2865" i="1"/>
  <c r="I2689" i="1"/>
  <c r="I2688" i="1"/>
  <c r="I2686" i="1"/>
  <c r="I2685" i="1"/>
  <c r="I2684" i="1"/>
  <c r="I2683" i="1"/>
  <c r="I2682" i="1"/>
  <c r="I2681" i="1"/>
  <c r="I2680" i="1"/>
  <c r="I2678" i="1"/>
  <c r="I2677" i="1"/>
  <c r="I2676" i="1"/>
  <c r="I2675" i="1"/>
  <c r="I2674" i="1"/>
  <c r="I2673" i="1"/>
  <c r="I2672" i="1"/>
  <c r="I2663" i="1"/>
  <c r="I2662" i="1"/>
  <c r="I2657" i="1"/>
  <c r="I2656" i="1"/>
  <c r="I2655" i="1"/>
  <c r="I2654" i="1"/>
  <c r="I2652" i="1"/>
  <c r="I2651" i="1"/>
  <c r="I2653" i="1"/>
  <c r="I2649" i="1"/>
  <c r="I2648" i="1"/>
  <c r="I2647" i="1"/>
  <c r="I2646" i="1"/>
  <c r="I2645" i="1"/>
  <c r="I2642" i="1"/>
  <c r="I2644" i="1"/>
  <c r="I2643" i="1"/>
  <c r="I2641" i="1"/>
  <c r="I2640" i="1"/>
  <c r="I2639" i="1"/>
  <c r="I2638" i="1"/>
  <c r="I2637" i="1"/>
  <c r="I2636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19" i="1"/>
  <c r="I2618" i="1"/>
  <c r="I2616" i="1"/>
  <c r="I2615" i="1"/>
  <c r="I2614" i="1"/>
  <c r="I2610" i="1"/>
  <c r="I2609" i="1"/>
  <c r="I2608" i="1"/>
  <c r="I2607" i="1"/>
  <c r="I2604" i="1"/>
  <c r="I2605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7" i="1"/>
  <c r="I2586" i="1"/>
  <c r="I2585" i="1"/>
  <c r="I2584" i="1"/>
  <c r="I2583" i="1"/>
  <c r="I2581" i="1"/>
  <c r="I2580" i="1"/>
  <c r="I2579" i="1"/>
  <c r="I2578" i="1"/>
  <c r="I2577" i="1"/>
  <c r="I2576" i="1"/>
  <c r="I2575" i="1"/>
  <c r="I2574" i="1"/>
  <c r="I2573" i="1"/>
  <c r="I2572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2" i="1"/>
  <c r="I2531" i="1"/>
  <c r="I2529" i="1"/>
  <c r="I2527" i="1"/>
  <c r="I2525" i="1"/>
  <c r="I2524" i="1"/>
  <c r="I2523" i="1"/>
  <c r="I2522" i="1"/>
  <c r="I2521" i="1"/>
  <c r="I2518" i="1"/>
  <c r="I2517" i="1"/>
  <c r="I2516" i="1"/>
  <c r="I2515" i="1"/>
  <c r="I2514" i="1"/>
  <c r="I2513" i="1"/>
  <c r="I2511" i="1"/>
  <c r="I2510" i="1"/>
  <c r="I2509" i="1"/>
  <c r="I2508" i="1"/>
  <c r="I2503" i="1"/>
  <c r="I2502" i="1"/>
  <c r="I2500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7" i="1"/>
  <c r="I2474" i="1"/>
  <c r="I2473" i="1"/>
  <c r="I2472" i="1"/>
  <c r="I2471" i="1"/>
  <c r="I2470" i="1"/>
  <c r="I2469" i="1"/>
  <c r="I2468" i="1"/>
  <c r="I2466" i="1"/>
  <c r="I2465" i="1"/>
  <c r="I2464" i="1"/>
  <c r="I2463" i="1"/>
  <c r="I2462" i="1"/>
  <c r="I2461" i="1"/>
  <c r="I2460" i="1"/>
  <c r="I2459" i="1"/>
  <c r="I2456" i="1"/>
  <c r="I2454" i="1"/>
  <c r="I2453" i="1"/>
  <c r="I2450" i="1"/>
  <c r="I2449" i="1"/>
  <c r="I2448" i="1"/>
  <c r="I2447" i="1"/>
  <c r="I2445" i="1"/>
  <c r="I2444" i="1"/>
  <c r="I2442" i="1"/>
  <c r="I2441" i="1"/>
  <c r="I2440" i="1"/>
  <c r="I2439" i="1"/>
  <c r="I2438" i="1"/>
  <c r="I2435" i="1"/>
  <c r="I2437" i="1"/>
  <c r="I2436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01" i="1"/>
  <c r="I2414" i="1"/>
  <c r="I2413" i="1"/>
  <c r="I2408" i="1"/>
  <c r="I2409" i="1"/>
  <c r="I2412" i="1"/>
  <c r="I2410" i="1"/>
  <c r="I2411" i="1"/>
  <c r="I2407" i="1"/>
  <c r="I2405" i="1"/>
  <c r="I2404" i="1"/>
  <c r="I2403" i="1"/>
  <c r="I2402" i="1"/>
  <c r="I2400" i="1"/>
  <c r="I2399" i="1"/>
  <c r="I2398" i="1"/>
  <c r="I2397" i="1"/>
  <c r="I2396" i="1"/>
  <c r="I2395" i="1"/>
  <c r="I2393" i="1"/>
  <c r="I2392" i="1"/>
  <c r="I2391" i="1"/>
  <c r="I2390" i="1"/>
  <c r="I2389" i="1"/>
  <c r="I2388" i="1"/>
  <c r="I2387" i="1"/>
  <c r="I2386" i="1"/>
  <c r="I2385" i="1"/>
  <c r="I2384" i="1"/>
  <c r="I2382" i="1"/>
  <c r="I2377" i="1"/>
  <c r="I2376" i="1"/>
  <c r="I2375" i="1"/>
  <c r="I2374" i="1"/>
  <c r="I2372" i="1"/>
  <c r="I2366" i="1"/>
  <c r="I2361" i="1"/>
  <c r="I2360" i="1"/>
  <c r="I2357" i="1"/>
  <c r="I2356" i="1"/>
  <c r="I2354" i="1"/>
  <c r="I2353" i="1"/>
  <c r="I2352" i="1"/>
  <c r="I2350" i="1"/>
  <c r="I2349" i="1"/>
  <c r="I2348" i="1"/>
  <c r="I2337" i="1"/>
  <c r="I2336" i="1"/>
  <c r="I2333" i="1"/>
  <c r="I2331" i="1"/>
  <c r="I2330" i="1"/>
  <c r="I2328" i="1"/>
  <c r="I2327" i="1"/>
  <c r="I2324" i="1"/>
  <c r="I2322" i="1"/>
  <c r="I2321" i="1"/>
  <c r="I2320" i="1"/>
  <c r="I2318" i="1"/>
  <c r="I2317" i="1"/>
  <c r="I2316" i="1"/>
  <c r="I2315" i="1"/>
  <c r="I2314" i="1"/>
  <c r="I2312" i="1"/>
  <c r="I2311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7" i="1"/>
  <c r="I2285" i="1"/>
  <c r="I494" i="1"/>
  <c r="I2284" i="1"/>
  <c r="I2282" i="1"/>
  <c r="I2281" i="1"/>
  <c r="I2280" i="1"/>
  <c r="I2279" i="1"/>
  <c r="I2278" i="1"/>
  <c r="I2277" i="1"/>
  <c r="I2276" i="1"/>
  <c r="I2275" i="1"/>
  <c r="I2271" i="1"/>
  <c r="I2274" i="1"/>
  <c r="I2269" i="1"/>
  <c r="I2268" i="1"/>
  <c r="I2267" i="1"/>
  <c r="I2266" i="1"/>
  <c r="I2265" i="1"/>
  <c r="I2261" i="1"/>
  <c r="I2260" i="1"/>
  <c r="I2259" i="1"/>
  <c r="I2258" i="1"/>
  <c r="I2257" i="1"/>
  <c r="I2247" i="1"/>
  <c r="I2246" i="1"/>
  <c r="I2245" i="1"/>
  <c r="I2244" i="1"/>
  <c r="I2243" i="1"/>
  <c r="I2242" i="1"/>
  <c r="I2241" i="1"/>
  <c r="I2238" i="1"/>
  <c r="I2237" i="1"/>
  <c r="I2235" i="1"/>
  <c r="I2233" i="1"/>
  <c r="I2231" i="1"/>
  <c r="I2319" i="1"/>
  <c r="I2229" i="1"/>
  <c r="I2228" i="1"/>
  <c r="I2226" i="1"/>
  <c r="I2224" i="1"/>
  <c r="I2223" i="1"/>
  <c r="I2222" i="1"/>
  <c r="I2240" i="1"/>
  <c r="I2239" i="1"/>
  <c r="I2221" i="1"/>
  <c r="I2219" i="1"/>
  <c r="I2217" i="1"/>
  <c r="I2216" i="1"/>
  <c r="I2214" i="1"/>
  <c r="I2213" i="1"/>
  <c r="I2212" i="1"/>
  <c r="I2211" i="1"/>
  <c r="I2208" i="1"/>
  <c r="I2205" i="1"/>
  <c r="I2204" i="1"/>
  <c r="I2202" i="1"/>
  <c r="I2201" i="1"/>
  <c r="I2199" i="1"/>
  <c r="I2198" i="1"/>
  <c r="I2197" i="1"/>
  <c r="I2196" i="1"/>
  <c r="I2195" i="1"/>
  <c r="I2194" i="1"/>
  <c r="I2193" i="1"/>
  <c r="I2191" i="1"/>
  <c r="I2190" i="1"/>
  <c r="I2189" i="1"/>
  <c r="I2188" i="1"/>
  <c r="I2187" i="1"/>
  <c r="I2185" i="1"/>
  <c r="I2184" i="1"/>
  <c r="I2183" i="1"/>
  <c r="I2182" i="1"/>
  <c r="I2181" i="1"/>
  <c r="I2180" i="1"/>
  <c r="I2178" i="1"/>
  <c r="I2177" i="1"/>
  <c r="I2176" i="1"/>
  <c r="I2175" i="1"/>
  <c r="I2173" i="1"/>
  <c r="I2164" i="1"/>
  <c r="I2165" i="1"/>
  <c r="I2160" i="1"/>
  <c r="I2163" i="1"/>
  <c r="I2162" i="1"/>
  <c r="I2161" i="1"/>
  <c r="I2159" i="1"/>
  <c r="I2157" i="1"/>
  <c r="I2156" i="1"/>
  <c r="I2153" i="1"/>
  <c r="I2152" i="1"/>
  <c r="I2151" i="1"/>
  <c r="I2150" i="1"/>
  <c r="I2149" i="1"/>
  <c r="I2148" i="1"/>
  <c r="I2147" i="1"/>
  <c r="I2145" i="1"/>
  <c r="I2143" i="1"/>
  <c r="I2142" i="1"/>
  <c r="I2141" i="1"/>
  <c r="I2140" i="1"/>
  <c r="I2139" i="1"/>
  <c r="I2138" i="1"/>
  <c r="I2137" i="1"/>
  <c r="I2136" i="1"/>
  <c r="I2134" i="1"/>
  <c r="I2133" i="1"/>
  <c r="I2132" i="1"/>
  <c r="I2131" i="1"/>
  <c r="I2130" i="1"/>
  <c r="I2129" i="1"/>
  <c r="I2128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08" i="1"/>
  <c r="I2107" i="1"/>
  <c r="I2105" i="1"/>
  <c r="I2104" i="1"/>
  <c r="I2103" i="1"/>
  <c r="I2102" i="1"/>
  <c r="I2101" i="1"/>
  <c r="I2100" i="1"/>
  <c r="I2098" i="1"/>
  <c r="I2097" i="1"/>
  <c r="I2096" i="1"/>
  <c r="I2094" i="1"/>
  <c r="I2093" i="1"/>
  <c r="I2092" i="1"/>
  <c r="I2091" i="1"/>
  <c r="I2090" i="1"/>
  <c r="I2089" i="1"/>
  <c r="I2088" i="1"/>
  <c r="I2087" i="1"/>
  <c r="I2086" i="1"/>
  <c r="I2080" i="1"/>
  <c r="I2084" i="1"/>
  <c r="I2083" i="1"/>
  <c r="I2082" i="1"/>
  <c r="I2081" i="1"/>
  <c r="I2079" i="1"/>
  <c r="I2075" i="1"/>
  <c r="I2077" i="1"/>
  <c r="I2073" i="1"/>
  <c r="I2069" i="1"/>
  <c r="I2068" i="1"/>
  <c r="I2070" i="1"/>
  <c r="I2065" i="1"/>
  <c r="I2054" i="1"/>
  <c r="I2053" i="1"/>
  <c r="I2052" i="1"/>
  <c r="I2050" i="1"/>
  <c r="I2049" i="1"/>
  <c r="I2048" i="1"/>
  <c r="I2047" i="1"/>
  <c r="I2046" i="1"/>
  <c r="I2045" i="1"/>
  <c r="I2044" i="1"/>
  <c r="I2043" i="1"/>
  <c r="I2042" i="1"/>
  <c r="I2041" i="1"/>
  <c r="I2039" i="1"/>
  <c r="I2038" i="1"/>
  <c r="I2037" i="1"/>
  <c r="I2035" i="1"/>
  <c r="I2033" i="1"/>
  <c r="I2032" i="1"/>
  <c r="I2031" i="1"/>
  <c r="I2030" i="1"/>
  <c r="I2027" i="1"/>
  <c r="I2026" i="1"/>
  <c r="I2025" i="1"/>
  <c r="I2020" i="1"/>
  <c r="I2023" i="1"/>
  <c r="I2022" i="1"/>
  <c r="I2024" i="1"/>
  <c r="I2021" i="1"/>
  <c r="I2019" i="1"/>
  <c r="I2018" i="1"/>
  <c r="I2017" i="1"/>
  <c r="I2016" i="1"/>
  <c r="I2015" i="1"/>
  <c r="I2013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2" i="1"/>
  <c r="I1993" i="1"/>
  <c r="I1991" i="1"/>
  <c r="I1990" i="1"/>
  <c r="I1989" i="1"/>
  <c r="I1986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1" i="1"/>
  <c r="I1950" i="1"/>
  <c r="I1949" i="1"/>
  <c r="I1948" i="1"/>
  <c r="I1947" i="1"/>
  <c r="I1946" i="1"/>
  <c r="I1945" i="1"/>
  <c r="I1944" i="1"/>
  <c r="I1943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8" i="1"/>
  <c r="I1925" i="1"/>
  <c r="I1924" i="1"/>
  <c r="I1923" i="1"/>
  <c r="I1922" i="1"/>
  <c r="I1921" i="1"/>
  <c r="I1920" i="1"/>
  <c r="I1918" i="1"/>
  <c r="I1916" i="1"/>
  <c r="I1914" i="1"/>
  <c r="I1913" i="1"/>
  <c r="I1911" i="1"/>
  <c r="I1898" i="1"/>
  <c r="I1910" i="1"/>
  <c r="I1909" i="1"/>
  <c r="I1908" i="1"/>
  <c r="I1907" i="1"/>
  <c r="I1906" i="1"/>
  <c r="I1905" i="1"/>
  <c r="I1904" i="1"/>
  <c r="I1903" i="1"/>
  <c r="I1901" i="1"/>
  <c r="I1897" i="1"/>
  <c r="I1896" i="1"/>
  <c r="I1899" i="1"/>
  <c r="I1900" i="1"/>
  <c r="I1894" i="1"/>
  <c r="I1893" i="1"/>
  <c r="I1890" i="1"/>
  <c r="I1889" i="1"/>
  <c r="I1888" i="1"/>
  <c r="I1887" i="1"/>
  <c r="I1886" i="1"/>
  <c r="I1892" i="1"/>
  <c r="I1882" i="1"/>
  <c r="I1885" i="1"/>
  <c r="I1878" i="1"/>
  <c r="I1877" i="1"/>
  <c r="I1876" i="1"/>
  <c r="I1875" i="1"/>
  <c r="I1881" i="1"/>
  <c r="I1869" i="1"/>
  <c r="I1862" i="1"/>
  <c r="I1861" i="1"/>
  <c r="I1860" i="1"/>
  <c r="I1859" i="1"/>
  <c r="I1858" i="1"/>
  <c r="I1857" i="1"/>
  <c r="I1856" i="1"/>
  <c r="I1855" i="1"/>
  <c r="I1854" i="1"/>
  <c r="I1851" i="1"/>
  <c r="I1849" i="1"/>
  <c r="I1848" i="1"/>
  <c r="I1844" i="1"/>
  <c r="I1847" i="1"/>
  <c r="I1846" i="1"/>
  <c r="I1842" i="1"/>
  <c r="I1841" i="1"/>
  <c r="I1840" i="1"/>
  <c r="I1839" i="1"/>
  <c r="I1837" i="1"/>
  <c r="I1836" i="1"/>
  <c r="I1835" i="1"/>
  <c r="I1834" i="1"/>
  <c r="I1833" i="1"/>
  <c r="I1832" i="1"/>
  <c r="I1830" i="1"/>
  <c r="I1829" i="1"/>
  <c r="I1828" i="1"/>
  <c r="I1827" i="1"/>
  <c r="I1826" i="1"/>
  <c r="I1825" i="1"/>
  <c r="I1824" i="1"/>
  <c r="I1823" i="1"/>
  <c r="I1821" i="1"/>
  <c r="I1820" i="1"/>
  <c r="I1819" i="1"/>
  <c r="I1816" i="1"/>
  <c r="I1815" i="1"/>
  <c r="I1814" i="1"/>
  <c r="I1818" i="1"/>
  <c r="I1817" i="1"/>
  <c r="I1813" i="1"/>
  <c r="I1812" i="1"/>
  <c r="I1811" i="1"/>
  <c r="I1809" i="1"/>
  <c r="I1808" i="1"/>
  <c r="I1807" i="1"/>
  <c r="I1806" i="1"/>
  <c r="I1805" i="1"/>
  <c r="I1804" i="1"/>
  <c r="I1802" i="1"/>
  <c r="I1800" i="1"/>
  <c r="I1799" i="1"/>
  <c r="I1798" i="1"/>
  <c r="I1797" i="1"/>
  <c r="I1796" i="1"/>
  <c r="I1794" i="1"/>
  <c r="I1792" i="1"/>
  <c r="I1791" i="1"/>
  <c r="I1788" i="1"/>
  <c r="I1787" i="1"/>
  <c r="I1786" i="1"/>
  <c r="I1785" i="1"/>
  <c r="I1784" i="1"/>
  <c r="I1783" i="1"/>
  <c r="I1782" i="1"/>
  <c r="I1781" i="1"/>
  <c r="I1780" i="1"/>
  <c r="I1778" i="1"/>
  <c r="I1777" i="1"/>
  <c r="I1776" i="1"/>
  <c r="I1775" i="1"/>
  <c r="I1773" i="1"/>
  <c r="I1772" i="1"/>
  <c r="I1852" i="1"/>
  <c r="I1768" i="1"/>
  <c r="I1767" i="1"/>
  <c r="I1766" i="1"/>
  <c r="I1765" i="1"/>
  <c r="I1764" i="1"/>
  <c r="I1763" i="1"/>
  <c r="I1762" i="1"/>
  <c r="I1761" i="1"/>
  <c r="I1760" i="1"/>
  <c r="I1759" i="1"/>
  <c r="I1758" i="1"/>
  <c r="I1755" i="1"/>
  <c r="I1752" i="1"/>
  <c r="I1751" i="1"/>
  <c r="I1749" i="1"/>
  <c r="I1748" i="1"/>
  <c r="I1747" i="1"/>
  <c r="I1746" i="1"/>
  <c r="I1745" i="1"/>
  <c r="I1744" i="1"/>
  <c r="I1743" i="1"/>
  <c r="I1740" i="1"/>
  <c r="I1739" i="1"/>
  <c r="I1738" i="1"/>
  <c r="I1737" i="1"/>
  <c r="I1736" i="1"/>
  <c r="I1735" i="1"/>
  <c r="I1734" i="1"/>
  <c r="I1732" i="1"/>
  <c r="I1731" i="1"/>
  <c r="I1730" i="1"/>
  <c r="I1729" i="1"/>
  <c r="I1723" i="1"/>
  <c r="I1726" i="1"/>
  <c r="I1725" i="1"/>
  <c r="I1720" i="1"/>
  <c r="I1717" i="1"/>
  <c r="I1716" i="1"/>
  <c r="I1715" i="1"/>
  <c r="I1714" i="1"/>
  <c r="I1713" i="1"/>
  <c r="I1712" i="1"/>
  <c r="I1711" i="1"/>
  <c r="I1710" i="1"/>
  <c r="I1709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2" i="1"/>
  <c r="I1690" i="1"/>
  <c r="I1688" i="1"/>
  <c r="I1687" i="1"/>
  <c r="I1686" i="1"/>
  <c r="I1685" i="1"/>
  <c r="I1683" i="1"/>
  <c r="I1682" i="1"/>
  <c r="I1678" i="1"/>
  <c r="I1677" i="1"/>
  <c r="I1676" i="1"/>
  <c r="I1675" i="1"/>
  <c r="I1674" i="1"/>
  <c r="I1672" i="1"/>
  <c r="I1671" i="1"/>
  <c r="I1670" i="1"/>
  <c r="I1669" i="1"/>
  <c r="I1668" i="1"/>
  <c r="I1667" i="1"/>
  <c r="I1666" i="1"/>
  <c r="I1665" i="1"/>
  <c r="I1663" i="1"/>
  <c r="I1662" i="1"/>
  <c r="I1661" i="1"/>
  <c r="I1659" i="1"/>
  <c r="I1658" i="1"/>
  <c r="I1657" i="1"/>
  <c r="I1655" i="1"/>
  <c r="I1331" i="1"/>
  <c r="I1316" i="1"/>
  <c r="I1315" i="1"/>
  <c r="I1314" i="1"/>
  <c r="I1654" i="1"/>
  <c r="I1652" i="1"/>
  <c r="I1651" i="1"/>
  <c r="I1650" i="1"/>
  <c r="I1649" i="1"/>
  <c r="I1647" i="1"/>
  <c r="I1642" i="1"/>
  <c r="I1640" i="1"/>
  <c r="I1635" i="1"/>
  <c r="I1633" i="1"/>
  <c r="I1632" i="1"/>
  <c r="I1629" i="1"/>
  <c r="I1398" i="1"/>
  <c r="I1626" i="1"/>
  <c r="I1623" i="1"/>
  <c r="I1622" i="1"/>
  <c r="I1621" i="1"/>
  <c r="I1620" i="1"/>
  <c r="I1618" i="1"/>
  <c r="I1617" i="1"/>
  <c r="I1616" i="1"/>
  <c r="I1611" i="1"/>
  <c r="I1610" i="1"/>
  <c r="I1609" i="1"/>
  <c r="I1608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06" i="1"/>
  <c r="I1505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7" i="1"/>
  <c r="I1576" i="1"/>
  <c r="I1575" i="1"/>
  <c r="I1574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7" i="1"/>
  <c r="I1555" i="1"/>
  <c r="I1554" i="1"/>
  <c r="I1553" i="1"/>
  <c r="I1552" i="1"/>
  <c r="I1550" i="1"/>
  <c r="I1549" i="1"/>
  <c r="I1548" i="1"/>
  <c r="I1347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29" i="1"/>
  <c r="I1528" i="1"/>
  <c r="I1527" i="1"/>
  <c r="I1526" i="1"/>
  <c r="I1524" i="1"/>
  <c r="I1523" i="1"/>
  <c r="I1522" i="1"/>
  <c r="I1521" i="1"/>
  <c r="I1519" i="1"/>
  <c r="I1518" i="1"/>
  <c r="I1517" i="1"/>
  <c r="I1516" i="1"/>
  <c r="I1515" i="1"/>
  <c r="I1513" i="1"/>
  <c r="I1512" i="1"/>
  <c r="I1511" i="1"/>
  <c r="I1510" i="1"/>
  <c r="I1509" i="1"/>
  <c r="I1508" i="1"/>
  <c r="I1507" i="1"/>
  <c r="I1502" i="1"/>
  <c r="I1500" i="1"/>
  <c r="I1497" i="1"/>
  <c r="I1494" i="1"/>
  <c r="I1493" i="1"/>
  <c r="I1490" i="1"/>
  <c r="I1489" i="1"/>
  <c r="I1488" i="1"/>
  <c r="I1487" i="1"/>
  <c r="I1485" i="1"/>
  <c r="I1484" i="1"/>
  <c r="I1480" i="1"/>
  <c r="I1477" i="1"/>
  <c r="I1476" i="1"/>
  <c r="I1475" i="1"/>
  <c r="I1474" i="1"/>
  <c r="I1470" i="1"/>
  <c r="I1468" i="1"/>
  <c r="I1467" i="1"/>
  <c r="I1464" i="1"/>
  <c r="I1462" i="1"/>
  <c r="I1461" i="1"/>
  <c r="I1460" i="1"/>
  <c r="I1459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7" i="1"/>
  <c r="I1436" i="1"/>
  <c r="I1435" i="1"/>
  <c r="I1434" i="1"/>
  <c r="I1433" i="1"/>
  <c r="I1432" i="1"/>
  <c r="I1431" i="1"/>
  <c r="I1430" i="1"/>
  <c r="I1429" i="1"/>
  <c r="I1428" i="1"/>
  <c r="I1471" i="1"/>
  <c r="I1425" i="1"/>
  <c r="I1423" i="1"/>
  <c r="I1421" i="1"/>
  <c r="I1420" i="1"/>
  <c r="I1419" i="1"/>
  <c r="I1417" i="1"/>
  <c r="I1416" i="1"/>
  <c r="I1415" i="1"/>
  <c r="I1414" i="1"/>
  <c r="I1413" i="1"/>
  <c r="I1410" i="1"/>
  <c r="I1409" i="1"/>
  <c r="I1408" i="1"/>
  <c r="I1407" i="1"/>
  <c r="I1406" i="1"/>
  <c r="I1346" i="1"/>
  <c r="I1404" i="1"/>
  <c r="I1403" i="1"/>
  <c r="I1402" i="1"/>
  <c r="I1401" i="1"/>
  <c r="I1400" i="1"/>
  <c r="I1397" i="1"/>
  <c r="I1396" i="1"/>
  <c r="I1395" i="1"/>
  <c r="I1394" i="1"/>
  <c r="I1392" i="1"/>
  <c r="I1390" i="1"/>
  <c r="I1389" i="1"/>
  <c r="I1388" i="1"/>
  <c r="I1387" i="1"/>
  <c r="I1383" i="1"/>
  <c r="I1379" i="1"/>
  <c r="I1378" i="1"/>
  <c r="I1377" i="1"/>
  <c r="I1376" i="1"/>
  <c r="I1375" i="1"/>
  <c r="I1373" i="1"/>
  <c r="I1372" i="1"/>
  <c r="I1366" i="1"/>
  <c r="I1365" i="1"/>
  <c r="I1364" i="1"/>
  <c r="I1363" i="1"/>
  <c r="I1361" i="1"/>
  <c r="I1411" i="1"/>
  <c r="I1360" i="1"/>
  <c r="I78" i="1"/>
  <c r="I1357" i="1"/>
  <c r="I1356" i="1"/>
  <c r="I1355" i="1"/>
  <c r="I1353" i="1"/>
  <c r="I1352" i="1"/>
  <c r="I1351" i="1"/>
  <c r="I1350" i="1"/>
  <c r="I1344" i="1"/>
  <c r="I1343" i="1"/>
  <c r="I1340" i="1"/>
  <c r="I1391" i="1"/>
  <c r="I1339" i="1"/>
  <c r="I1338" i="1"/>
  <c r="I1337" i="1"/>
  <c r="I1334" i="1"/>
  <c r="I1333" i="1"/>
  <c r="I1332" i="1"/>
  <c r="I1330" i="1"/>
  <c r="I1329" i="1"/>
  <c r="I1328" i="1"/>
  <c r="I1326" i="1"/>
  <c r="I1325" i="1"/>
  <c r="I1324" i="1"/>
  <c r="I1323" i="1"/>
  <c r="I1322" i="1"/>
  <c r="I1321" i="1"/>
  <c r="I1313" i="1"/>
  <c r="I1303" i="1"/>
  <c r="I1302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6" i="1"/>
  <c r="I1285" i="1"/>
  <c r="I1284" i="1"/>
  <c r="I1283" i="1"/>
  <c r="I1282" i="1"/>
  <c r="I1279" i="1"/>
  <c r="I1277" i="1"/>
  <c r="I1244" i="1"/>
  <c r="I1243" i="1"/>
  <c r="I1275" i="1"/>
  <c r="I1274" i="1"/>
  <c r="I1273" i="1"/>
  <c r="I1272" i="1"/>
  <c r="I1271" i="1"/>
  <c r="I1269" i="1"/>
  <c r="I1267" i="1"/>
  <c r="I1265" i="1"/>
  <c r="I1264" i="1"/>
  <c r="I1263" i="1"/>
  <c r="I1262" i="1"/>
  <c r="I1260" i="1"/>
  <c r="I1257" i="1"/>
  <c r="I1256" i="1"/>
  <c r="I1255" i="1"/>
  <c r="I1254" i="1"/>
  <c r="I1253" i="1"/>
  <c r="I1252" i="1"/>
  <c r="I1251" i="1"/>
  <c r="I1250" i="1"/>
  <c r="I1249" i="1"/>
  <c r="I1248" i="1"/>
  <c r="I1246" i="1"/>
  <c r="I1241" i="1"/>
  <c r="I1336" i="1"/>
  <c r="I1240" i="1"/>
  <c r="I1239" i="1"/>
  <c r="I1238" i="1"/>
  <c r="I1237" i="1"/>
  <c r="I1233" i="1"/>
  <c r="I1232" i="1"/>
  <c r="I1231" i="1"/>
  <c r="I1230" i="1"/>
  <c r="I1227" i="1"/>
  <c r="I1226" i="1"/>
  <c r="I1223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7" i="1"/>
  <c r="I1185" i="1"/>
  <c r="I1184" i="1"/>
  <c r="I1183" i="1"/>
  <c r="I1182" i="1"/>
  <c r="I1181" i="1"/>
  <c r="I1180" i="1"/>
  <c r="I1177" i="1"/>
  <c r="I1173" i="1"/>
  <c r="I1172" i="1"/>
  <c r="I1171" i="1"/>
  <c r="I1169" i="1"/>
  <c r="I1168" i="1"/>
  <c r="I1167" i="1"/>
  <c r="I1166" i="1"/>
  <c r="I1165" i="1"/>
  <c r="I1222" i="1"/>
  <c r="I1164" i="1"/>
  <c r="I1163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27" i="1"/>
  <c r="I1136" i="1"/>
  <c r="I1135" i="1"/>
  <c r="I1134" i="1"/>
  <c r="I1133" i="1"/>
  <c r="I1132" i="1"/>
  <c r="I1131" i="1"/>
  <c r="I1130" i="1"/>
  <c r="I1129" i="1"/>
  <c r="I1128" i="1"/>
  <c r="I1125" i="1"/>
  <c r="I1123" i="1"/>
  <c r="I1122" i="1"/>
  <c r="I1121" i="1"/>
  <c r="I1120" i="1"/>
  <c r="I1119" i="1"/>
  <c r="I1117" i="1"/>
  <c r="I1116" i="1"/>
  <c r="I1113" i="1"/>
  <c r="I1112" i="1"/>
  <c r="I1111" i="1"/>
  <c r="I1110" i="1"/>
  <c r="I1108" i="1"/>
  <c r="I1107" i="1"/>
  <c r="I1106" i="1"/>
  <c r="I1105" i="1"/>
  <c r="I1109" i="1"/>
  <c r="I1104" i="1"/>
  <c r="I1103" i="1"/>
  <c r="I1102" i="1"/>
  <c r="I1101" i="1"/>
  <c r="I1100" i="1"/>
  <c r="I1099" i="1"/>
  <c r="I1098" i="1"/>
  <c r="I1097" i="1"/>
  <c r="I984" i="1"/>
  <c r="I1096" i="1"/>
  <c r="I1095" i="1"/>
  <c r="I1008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8" i="1"/>
  <c r="I1057" i="1"/>
  <c r="I1056" i="1"/>
  <c r="I1055" i="1"/>
  <c r="I1054" i="1"/>
  <c r="I1053" i="1"/>
  <c r="I1052" i="1"/>
  <c r="I1051" i="1"/>
  <c r="I1049" i="1"/>
  <c r="I1048" i="1"/>
  <c r="I1047" i="1"/>
  <c r="I1046" i="1"/>
  <c r="I1045" i="1"/>
  <c r="I1043" i="1"/>
  <c r="I1041" i="1"/>
  <c r="I1039" i="1"/>
  <c r="I1037" i="1"/>
  <c r="I1035" i="1"/>
  <c r="I1029" i="1"/>
  <c r="I1028" i="1"/>
  <c r="I1027" i="1"/>
  <c r="I1026" i="1"/>
  <c r="I1025" i="1"/>
  <c r="I1023" i="1"/>
  <c r="I1022" i="1"/>
  <c r="I1021" i="1"/>
  <c r="I1020" i="1"/>
  <c r="I1019" i="1"/>
  <c r="I1018" i="1"/>
  <c r="I1017" i="1"/>
  <c r="I1016" i="1"/>
  <c r="I1015" i="1"/>
  <c r="I1014" i="1"/>
  <c r="I1012" i="1"/>
  <c r="I1011" i="1"/>
  <c r="I1009" i="1"/>
  <c r="I1007" i="1"/>
  <c r="I1006" i="1"/>
  <c r="I1004" i="1"/>
  <c r="I1003" i="1"/>
  <c r="I1002" i="1"/>
  <c r="I999" i="1"/>
  <c r="I998" i="1"/>
  <c r="I997" i="1"/>
  <c r="I996" i="1"/>
  <c r="I995" i="1"/>
  <c r="I994" i="1"/>
  <c r="I992" i="1"/>
  <c r="I991" i="1"/>
  <c r="I990" i="1"/>
  <c r="I989" i="1"/>
  <c r="I1001" i="1"/>
  <c r="I988" i="1"/>
  <c r="I986" i="1"/>
  <c r="I985" i="1"/>
  <c r="I983" i="1"/>
  <c r="I982" i="1"/>
  <c r="I981" i="1"/>
  <c r="I980" i="1"/>
  <c r="I979" i="1"/>
  <c r="I978" i="1"/>
  <c r="I977" i="1"/>
  <c r="I976" i="1"/>
  <c r="I975" i="1"/>
  <c r="I594" i="1"/>
  <c r="I973" i="1"/>
  <c r="I972" i="1"/>
  <c r="I971" i="1"/>
  <c r="I970" i="1"/>
  <c r="I969" i="1"/>
  <c r="I967" i="1"/>
  <c r="I966" i="1"/>
  <c r="I965" i="1"/>
  <c r="I964" i="1"/>
  <c r="I962" i="1"/>
  <c r="I961" i="1"/>
  <c r="I960" i="1"/>
  <c r="I957" i="1"/>
  <c r="I956" i="1"/>
  <c r="I955" i="1"/>
  <c r="I954" i="1"/>
  <c r="I953" i="1"/>
  <c r="I952" i="1"/>
  <c r="I951" i="1"/>
  <c r="I950" i="1"/>
  <c r="I949" i="1"/>
  <c r="I948" i="1"/>
  <c r="I947" i="1"/>
  <c r="I944" i="1"/>
  <c r="I939" i="1"/>
  <c r="I938" i="1"/>
  <c r="I937" i="1"/>
  <c r="I936" i="1"/>
  <c r="I935" i="1"/>
  <c r="I934" i="1"/>
  <c r="I933" i="1"/>
  <c r="I932" i="1"/>
  <c r="I761" i="1"/>
  <c r="I931" i="1"/>
  <c r="I930" i="1"/>
  <c r="I929" i="1"/>
  <c r="I925" i="1"/>
  <c r="I924" i="1"/>
  <c r="I928" i="1"/>
  <c r="I926" i="1"/>
  <c r="I921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5" i="1"/>
  <c r="I904" i="1"/>
  <c r="I903" i="1"/>
  <c r="I902" i="1"/>
  <c r="I901" i="1"/>
  <c r="I900" i="1"/>
  <c r="I899" i="1"/>
  <c r="I897" i="1"/>
  <c r="I896" i="1"/>
  <c r="I894" i="1"/>
  <c r="I591" i="1"/>
  <c r="I893" i="1"/>
  <c r="I892" i="1"/>
  <c r="I891" i="1"/>
  <c r="I889" i="1"/>
  <c r="I888" i="1"/>
  <c r="I887" i="1"/>
  <c r="I886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1427" i="1"/>
  <c r="I865" i="1"/>
  <c r="I864" i="1"/>
  <c r="I863" i="1"/>
  <c r="I862" i="1"/>
  <c r="I861" i="1"/>
  <c r="I859" i="1"/>
  <c r="I858" i="1"/>
  <c r="I857" i="1"/>
  <c r="I856" i="1"/>
  <c r="I855" i="1"/>
  <c r="I854" i="1"/>
  <c r="I853" i="1"/>
  <c r="I852" i="1"/>
  <c r="I851" i="1"/>
  <c r="I850" i="1"/>
  <c r="I848" i="1"/>
  <c r="I847" i="1"/>
  <c r="I846" i="1"/>
  <c r="I844" i="1"/>
  <c r="I843" i="1"/>
  <c r="I842" i="1"/>
  <c r="I841" i="1"/>
  <c r="I840" i="1"/>
  <c r="I839" i="1"/>
  <c r="I838" i="1"/>
  <c r="I837" i="1"/>
  <c r="I836" i="1"/>
  <c r="I835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3" i="1"/>
  <c r="I801" i="1"/>
  <c r="I797" i="1"/>
  <c r="I795" i="1"/>
  <c r="I794" i="1"/>
  <c r="I793" i="1"/>
  <c r="I800" i="1"/>
  <c r="I780" i="1"/>
  <c r="I773" i="1"/>
  <c r="I781" i="1"/>
  <c r="I777" i="1"/>
  <c r="I774" i="1"/>
  <c r="I771" i="1"/>
  <c r="I778" i="1"/>
  <c r="I787" i="1"/>
  <c r="I789" i="1"/>
  <c r="I788" i="1"/>
  <c r="I772" i="1"/>
  <c r="I779" i="1"/>
  <c r="I770" i="1"/>
  <c r="I769" i="1"/>
  <c r="I768" i="1"/>
  <c r="I767" i="1"/>
  <c r="I766" i="1"/>
  <c r="I765" i="1"/>
  <c r="I764" i="1"/>
  <c r="I763" i="1"/>
  <c r="I762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2" i="1"/>
  <c r="I731" i="1"/>
  <c r="I730" i="1"/>
  <c r="I729" i="1"/>
  <c r="I728" i="1"/>
  <c r="I727" i="1"/>
  <c r="I590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699" i="1"/>
  <c r="I698" i="1"/>
  <c r="I697" i="1"/>
  <c r="I696" i="1"/>
  <c r="I695" i="1"/>
  <c r="I694" i="1"/>
  <c r="I693" i="1"/>
  <c r="I692" i="1"/>
  <c r="I684" i="1"/>
  <c r="I687" i="1"/>
  <c r="I686" i="1"/>
  <c r="I683" i="1"/>
  <c r="I689" i="1"/>
  <c r="I688" i="1"/>
  <c r="I685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69" i="1"/>
  <c r="I668" i="1"/>
  <c r="I666" i="1"/>
  <c r="I663" i="1"/>
  <c r="I662" i="1"/>
  <c r="I661" i="1"/>
  <c r="I660" i="1"/>
  <c r="I658" i="1"/>
  <c r="I653" i="1"/>
  <c r="I654" i="1"/>
  <c r="I655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4" i="1"/>
  <c r="I630" i="1"/>
  <c r="I632" i="1"/>
  <c r="I631" i="1"/>
  <c r="I633" i="1"/>
  <c r="I629" i="1"/>
  <c r="I628" i="1"/>
  <c r="I627" i="1"/>
  <c r="I626" i="1"/>
  <c r="I625" i="1"/>
  <c r="I624" i="1"/>
  <c r="I623" i="1"/>
  <c r="I622" i="1"/>
  <c r="I621" i="1"/>
  <c r="I620" i="1"/>
  <c r="I617" i="1"/>
  <c r="I616" i="1"/>
  <c r="I615" i="1"/>
  <c r="I635" i="1"/>
  <c r="I614" i="1"/>
  <c r="I613" i="1"/>
  <c r="I612" i="1"/>
  <c r="I604" i="1"/>
  <c r="I611" i="1"/>
  <c r="I608" i="1"/>
  <c r="I606" i="1"/>
  <c r="I605" i="1"/>
  <c r="I603" i="1"/>
  <c r="I602" i="1"/>
  <c r="I601" i="1"/>
  <c r="I600" i="1"/>
  <c r="I599" i="1"/>
  <c r="I598" i="1"/>
  <c r="I593" i="1"/>
  <c r="I595" i="1"/>
  <c r="I592" i="1"/>
  <c r="I589" i="1"/>
  <c r="I587" i="1"/>
  <c r="I586" i="1"/>
  <c r="I585" i="1"/>
  <c r="I584" i="1"/>
  <c r="I922" i="1"/>
  <c r="I583" i="1"/>
  <c r="I582" i="1"/>
  <c r="I580" i="1"/>
  <c r="I579" i="1"/>
  <c r="I578" i="1"/>
  <c r="I577" i="1"/>
  <c r="I576" i="1"/>
  <c r="I575" i="1"/>
  <c r="I574" i="1"/>
  <c r="I573" i="1"/>
  <c r="I570" i="1"/>
  <c r="I569" i="1"/>
  <c r="I568" i="1"/>
  <c r="I567" i="1"/>
  <c r="I566" i="1"/>
  <c r="I563" i="1"/>
  <c r="I560" i="1"/>
  <c r="I557" i="1"/>
  <c r="I558" i="1"/>
  <c r="I559" i="1"/>
  <c r="I555" i="1"/>
  <c r="I554" i="1"/>
  <c r="I553" i="1"/>
  <c r="I552" i="1"/>
  <c r="I551" i="1"/>
  <c r="I550" i="1"/>
  <c r="I549" i="1"/>
  <c r="I548" i="1"/>
  <c r="I545" i="1"/>
  <c r="I544" i="1"/>
  <c r="I543" i="1"/>
  <c r="I541" i="1"/>
  <c r="I540" i="1"/>
  <c r="I539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2" i="1"/>
  <c r="I521" i="1"/>
  <c r="I519" i="1"/>
  <c r="I518" i="1"/>
  <c r="I517" i="1"/>
  <c r="I516" i="1"/>
  <c r="I514" i="1"/>
  <c r="I513" i="1"/>
  <c r="I512" i="1"/>
  <c r="I511" i="1"/>
  <c r="I510" i="1"/>
  <c r="I509" i="1"/>
  <c r="I508" i="1"/>
  <c r="I507" i="1"/>
  <c r="I279" i="1"/>
  <c r="I505" i="1"/>
  <c r="I504" i="1"/>
  <c r="I501" i="1"/>
  <c r="I500" i="1"/>
  <c r="I499" i="1"/>
  <c r="I498" i="1"/>
  <c r="I497" i="1"/>
  <c r="I496" i="1"/>
  <c r="I495" i="1"/>
  <c r="I492" i="1"/>
  <c r="I491" i="1"/>
  <c r="I490" i="1"/>
  <c r="I489" i="1"/>
  <c r="I488" i="1"/>
  <c r="I487" i="1"/>
  <c r="I486" i="1"/>
  <c r="I485" i="1"/>
  <c r="I484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0" i="1"/>
  <c r="I449" i="1"/>
  <c r="I448" i="1"/>
  <c r="I439" i="1"/>
  <c r="I431" i="1"/>
  <c r="I433" i="1"/>
  <c r="I432" i="1"/>
  <c r="I424" i="1"/>
  <c r="I423" i="1"/>
  <c r="I421" i="1"/>
  <c r="I420" i="1"/>
  <c r="I418" i="1"/>
  <c r="I417" i="1"/>
  <c r="I416" i="1"/>
  <c r="I415" i="1"/>
  <c r="I414" i="1"/>
  <c r="I413" i="1"/>
  <c r="I412" i="1"/>
  <c r="I411" i="1"/>
  <c r="I410" i="1"/>
  <c r="I379" i="1"/>
  <c r="I409" i="1"/>
  <c r="I408" i="1"/>
  <c r="I407" i="1"/>
  <c r="I406" i="1"/>
  <c r="I405" i="1"/>
  <c r="I404" i="1"/>
  <c r="I403" i="1"/>
  <c r="I402" i="1"/>
  <c r="I399" i="1"/>
  <c r="I398" i="1"/>
  <c r="I397" i="1"/>
  <c r="I391" i="1"/>
  <c r="I394" i="1"/>
  <c r="I393" i="1"/>
  <c r="I392" i="1"/>
  <c r="I389" i="1"/>
  <c r="I388" i="1"/>
  <c r="I396" i="1"/>
  <c r="I395" i="1"/>
  <c r="I390" i="1"/>
  <c r="I387" i="1"/>
  <c r="I386" i="1"/>
  <c r="I520" i="1"/>
  <c r="I385" i="1"/>
  <c r="I384" i="1"/>
  <c r="I383" i="1"/>
  <c r="I382" i="1"/>
  <c r="I381" i="1"/>
  <c r="I380" i="1"/>
  <c r="I378" i="1"/>
  <c r="I376" i="1"/>
  <c r="I375" i="1"/>
  <c r="I374" i="1"/>
  <c r="I373" i="1"/>
  <c r="I372" i="1"/>
  <c r="I371" i="1"/>
  <c r="I370" i="1"/>
  <c r="I369" i="1"/>
  <c r="I368" i="1"/>
  <c r="I367" i="1"/>
  <c r="I366" i="1"/>
  <c r="I364" i="1"/>
  <c r="I363" i="1"/>
  <c r="I362" i="1"/>
  <c r="I360" i="1"/>
  <c r="I359" i="1"/>
  <c r="I358" i="1"/>
  <c r="I357" i="1"/>
  <c r="I356" i="1"/>
  <c r="I355" i="1"/>
  <c r="I354" i="1"/>
  <c r="I353" i="1"/>
  <c r="I352" i="1"/>
  <c r="I349" i="1"/>
  <c r="I348" i="1"/>
  <c r="I347" i="1"/>
  <c r="I345" i="1"/>
  <c r="I344" i="1"/>
  <c r="I343" i="1"/>
  <c r="I341" i="1"/>
  <c r="I340" i="1"/>
  <c r="I339" i="1"/>
  <c r="I338" i="1"/>
  <c r="I337" i="1"/>
  <c r="I336" i="1"/>
  <c r="I335" i="1"/>
  <c r="I334" i="1"/>
  <c r="I333" i="1"/>
  <c r="I331" i="1"/>
  <c r="I330" i="1"/>
  <c r="I329" i="1"/>
  <c r="I328" i="1"/>
  <c r="I327" i="1"/>
  <c r="I326" i="1"/>
  <c r="I325" i="1"/>
  <c r="I145" i="1"/>
  <c r="I324" i="1"/>
  <c r="I323" i="1"/>
  <c r="I322" i="1"/>
  <c r="I319" i="1"/>
  <c r="I318" i="1"/>
  <c r="I542" i="1"/>
  <c r="I317" i="1"/>
  <c r="I316" i="1"/>
  <c r="I312" i="1"/>
  <c r="I311" i="1"/>
  <c r="I310" i="1"/>
  <c r="I308" i="1"/>
  <c r="I307" i="1"/>
  <c r="I306" i="1"/>
  <c r="I305" i="1"/>
  <c r="I304" i="1"/>
  <c r="I303" i="1"/>
  <c r="I301" i="1"/>
  <c r="I300" i="1"/>
  <c r="I299" i="1"/>
  <c r="I297" i="1"/>
  <c r="I296" i="1"/>
  <c r="I295" i="1"/>
  <c r="I294" i="1"/>
  <c r="I293" i="1"/>
  <c r="I292" i="1"/>
  <c r="I291" i="1"/>
  <c r="I289" i="1"/>
  <c r="I288" i="1"/>
  <c r="I287" i="1"/>
  <c r="I286" i="1"/>
  <c r="I285" i="1"/>
  <c r="I284" i="1"/>
  <c r="I283" i="1"/>
  <c r="I282" i="1"/>
  <c r="I281" i="1"/>
  <c r="I280" i="1"/>
  <c r="I278" i="1"/>
  <c r="I277" i="1"/>
  <c r="I275" i="1"/>
  <c r="I274" i="1"/>
  <c r="I273" i="1"/>
  <c r="I272" i="1"/>
  <c r="I271" i="1"/>
  <c r="I270" i="1"/>
  <c r="I269" i="1"/>
  <c r="I268" i="1"/>
  <c r="I267" i="1"/>
  <c r="I265" i="1"/>
  <c r="I264" i="1"/>
  <c r="I263" i="1"/>
  <c r="I262" i="1"/>
  <c r="I261" i="1"/>
  <c r="I260" i="1"/>
  <c r="I259" i="1"/>
  <c r="I258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0" i="1"/>
  <c r="I239" i="1"/>
  <c r="I236" i="1"/>
  <c r="I234" i="1"/>
  <c r="I233" i="1"/>
  <c r="I232" i="1"/>
  <c r="I226" i="1"/>
  <c r="I228" i="1"/>
  <c r="I225" i="1"/>
  <c r="I222" i="1"/>
  <c r="I221" i="1"/>
  <c r="I231" i="1"/>
  <c r="I220" i="1"/>
  <c r="I227" i="1"/>
  <c r="I219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7" i="1"/>
  <c r="I196" i="1"/>
  <c r="I194" i="1"/>
  <c r="I193" i="1"/>
  <c r="I195" i="1"/>
  <c r="I191" i="1"/>
  <c r="I188" i="1"/>
  <c r="I190" i="1"/>
  <c r="I189" i="1"/>
  <c r="I192" i="1"/>
  <c r="I187" i="1"/>
  <c r="I186" i="1"/>
  <c r="I185" i="1"/>
  <c r="I184" i="1"/>
  <c r="I183" i="1"/>
  <c r="I182" i="1"/>
  <c r="I181" i="1"/>
  <c r="I179" i="1"/>
  <c r="I177" i="1"/>
  <c r="I176" i="1"/>
  <c r="I175" i="1"/>
  <c r="I174" i="1"/>
  <c r="I173" i="1"/>
  <c r="I172" i="1"/>
  <c r="I171" i="1"/>
  <c r="I170" i="1"/>
  <c r="I167" i="1"/>
  <c r="I166" i="1"/>
  <c r="I165" i="1"/>
  <c r="I164" i="1"/>
  <c r="I162" i="1"/>
  <c r="I161" i="1"/>
  <c r="I160" i="1"/>
  <c r="I159" i="1"/>
  <c r="I158" i="1"/>
  <c r="I157" i="1"/>
  <c r="I156" i="1"/>
  <c r="I154" i="1"/>
  <c r="I1779" i="1"/>
  <c r="I153" i="1"/>
  <c r="I151" i="1"/>
  <c r="I150" i="1"/>
  <c r="I149" i="1"/>
  <c r="I147" i="1"/>
  <c r="I146" i="1"/>
  <c r="I3139" i="1"/>
  <c r="I144" i="1"/>
  <c r="I139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1" i="1"/>
  <c r="I120" i="1"/>
  <c r="I119" i="1"/>
  <c r="I118" i="1"/>
  <c r="I117" i="1"/>
  <c r="I116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0" i="1"/>
  <c r="I99" i="1"/>
  <c r="I96" i="1"/>
  <c r="I92" i="1"/>
  <c r="I91" i="1"/>
  <c r="I90" i="1"/>
  <c r="I89" i="1"/>
  <c r="I88" i="1"/>
  <c r="I87" i="1"/>
  <c r="I67" i="1"/>
  <c r="I69" i="1"/>
  <c r="I68" i="1"/>
  <c r="I57" i="1"/>
  <c r="I60" i="1"/>
  <c r="I59" i="1"/>
  <c r="I64" i="1"/>
  <c r="I51" i="1"/>
  <c r="I61" i="1"/>
  <c r="I58" i="1"/>
  <c r="I56" i="1"/>
  <c r="I55" i="1"/>
  <c r="I53" i="1"/>
  <c r="I52" i="1"/>
  <c r="I49" i="1"/>
  <c r="I46" i="1"/>
  <c r="I44" i="1"/>
  <c r="I43" i="1"/>
  <c r="I42" i="1"/>
  <c r="I38" i="1"/>
  <c r="I37" i="1"/>
  <c r="I36" i="1"/>
  <c r="I35" i="1"/>
  <c r="I33" i="1"/>
  <c r="I32" i="1"/>
  <c r="I31" i="1"/>
  <c r="I29" i="1"/>
  <c r="I28" i="1"/>
  <c r="I27" i="1"/>
  <c r="I25" i="1"/>
  <c r="I24" i="1"/>
  <c r="I23" i="1"/>
  <c r="I22" i="1"/>
  <c r="I21" i="1"/>
  <c r="I20" i="1"/>
  <c r="I18" i="1"/>
  <c r="I17" i="1"/>
  <c r="I15" i="1"/>
  <c r="I14" i="1"/>
  <c r="I12" i="1"/>
  <c r="I10" i="1"/>
  <c r="I11" i="1"/>
  <c r="I9" i="1"/>
  <c r="I8" i="1"/>
  <c r="I7" i="1"/>
  <c r="I6" i="1"/>
  <c r="I4669" i="1" l="1"/>
  <c r="I4670" i="1" s="1"/>
</calcChain>
</file>

<file path=xl/connections.xml><?xml version="1.0" encoding="utf-8"?>
<connections xmlns="http://schemas.openxmlformats.org/spreadsheetml/2006/main">
  <connection id="1" interval="60" name="Подключение" type="4" refreshedVersion="4" background="1" refreshOnLoad="1" saveData="1">
    <webPr sourceData="1" parsePre="1" consecutive="1" xl2000="1" url="http://cashexchange.com.ua/Kharkiv/kharkov.aspx" htmlTables="1">
      <tables count="1">
        <s v="ctl00_ContentPanel_GridRate"/>
      </tables>
    </webPr>
  </connection>
</connections>
</file>

<file path=xl/sharedStrings.xml><?xml version="1.0" encoding="utf-8"?>
<sst xmlns="http://schemas.openxmlformats.org/spreadsheetml/2006/main" count="18226" uniqueCount="8890">
  <si>
    <t>Japan</t>
  </si>
  <si>
    <t>Демпферные резинки MX Sport с тканью (мото)</t>
  </si>
  <si>
    <t>Прокладка крышки головки GY6-80 резиновая</t>
  </si>
  <si>
    <t>Напильник бензопильный в сборе</t>
  </si>
  <si>
    <t>Магнит бензопила Goodluck с металлическими собачками</t>
  </si>
  <si>
    <t>Спидометр Sonic 125 J</t>
  </si>
  <si>
    <t>Ролики вариатора 14гр GY6-150</t>
  </si>
  <si>
    <t>Ролики вариатора 17 гр GY6-150</t>
  </si>
  <si>
    <t>WWW.SCOOTEROK.NET</t>
  </si>
  <si>
    <t>Сетка багажника чёрная 40х40 с крючками</t>
  </si>
  <si>
    <t>Пластик деко переднее подклювник F 1</t>
  </si>
  <si>
    <t>Резинки подножек черные передние Delta к-кт</t>
  </si>
  <si>
    <t>Рем к-кт тормозной машинки верхней(главного торм.цилиндра) GY6-80</t>
  </si>
  <si>
    <t>Ролики вариатора 10гр GY6-80</t>
  </si>
  <si>
    <t>Ролики вариатора 6,5гр GY6-80</t>
  </si>
  <si>
    <t>Ролики вариатора 8,5 гр GY6-80</t>
  </si>
  <si>
    <t>Ролики вариатора 8 гр GY6-80</t>
  </si>
  <si>
    <t>Маслонасос Delta</t>
  </si>
  <si>
    <t>Подножки резиновые задние Delta к-кт</t>
  </si>
  <si>
    <t>Резинки задних подножек Alpha к-кт</t>
  </si>
  <si>
    <t>Рем.комплект бендикса Delta, Active</t>
  </si>
  <si>
    <t>NTN</t>
  </si>
  <si>
    <t>Подшипник коленвала 6205</t>
  </si>
  <si>
    <t>3KJ</t>
  </si>
  <si>
    <t xml:space="preserve"> SEE</t>
  </si>
  <si>
    <t>2JA</t>
  </si>
  <si>
    <t>Сайлентблок ступицы задней звездочки (24*9*20)</t>
  </si>
  <si>
    <t xml:space="preserve"> MSU</t>
  </si>
  <si>
    <t xml:space="preserve"> NTN </t>
  </si>
  <si>
    <t>Амортизатор задний (красный) 265мм</t>
  </si>
  <si>
    <t>Амортизатор задний (красный) 290мм</t>
  </si>
  <si>
    <t>Япония</t>
  </si>
  <si>
    <t>Тайвань</t>
  </si>
  <si>
    <t xml:space="preserve"> Mototech</t>
  </si>
  <si>
    <t>Крепеление пластика к-кт 100 шт</t>
  </si>
  <si>
    <t>Маслонасос Sepia</t>
  </si>
  <si>
    <t xml:space="preserve">NTN </t>
  </si>
  <si>
    <t>Стекла передних поворотов Sepia ZZ</t>
  </si>
  <si>
    <t>китай</t>
  </si>
  <si>
    <t>Malossi</t>
  </si>
  <si>
    <t>ЭКИПИРОВКА</t>
  </si>
  <si>
    <t>РЕЗИНА И КАМЕРЫ</t>
  </si>
  <si>
    <t>Timsun</t>
  </si>
  <si>
    <t>Delli</t>
  </si>
  <si>
    <t>Duro</t>
  </si>
  <si>
    <t>Диск колесный передний литой (2,15x10)</t>
  </si>
  <si>
    <t>Фото</t>
  </si>
  <si>
    <t>Gxmotor</t>
  </si>
  <si>
    <t>GX-motor</t>
  </si>
  <si>
    <t>Наклейка Honda (средняя)</t>
  </si>
  <si>
    <t>Наклейка Yamaha Jog (средняя)</t>
  </si>
  <si>
    <t>Наклейка пули</t>
  </si>
  <si>
    <t>Наклейка Yamaha (черная, большая)</t>
  </si>
  <si>
    <t>Наклейка Yamaha (красная, большая)</t>
  </si>
  <si>
    <t>Наклейка Honda (черная, средняя)</t>
  </si>
  <si>
    <t>Наклейка Honda (красная, средняя)</t>
  </si>
  <si>
    <t>Наклейка Realmadrid</t>
  </si>
  <si>
    <t>Наклейка "Охотники за привидениями" (малая)</t>
  </si>
  <si>
    <t>Смазка редуктора</t>
  </si>
  <si>
    <t>KOYO</t>
  </si>
  <si>
    <t>Kama</t>
  </si>
  <si>
    <t>Диск колесный стальной задний 10" (бараб. торм., 2Т-цепь)</t>
  </si>
  <si>
    <t>Патрубок карбюратора 5BM</t>
  </si>
  <si>
    <t>Клапана выпускной/впускной (комплект 91мм)</t>
  </si>
  <si>
    <t>Сумма общая y.e.</t>
  </si>
  <si>
    <t>Сумма общая грн.</t>
  </si>
  <si>
    <t>Съемник-фиксатор переднего вариатора</t>
  </si>
  <si>
    <t>Съемник поршневых пальцев любого размера</t>
  </si>
  <si>
    <t>Съемник рассухариватель клапанов</t>
  </si>
  <si>
    <t>TMMP</t>
  </si>
  <si>
    <t>TPI</t>
  </si>
  <si>
    <t>Endurans</t>
  </si>
  <si>
    <t>CMR</t>
  </si>
  <si>
    <t>DDL</t>
  </si>
  <si>
    <t>Кольцо текстолитовое воздушного патрубка</t>
  </si>
  <si>
    <t>Цепь 32 зуба 64 звена</t>
  </si>
  <si>
    <t>PARTNER</t>
  </si>
  <si>
    <t>ЛИТЕРАТУРА И НАКЛЕЙКИ</t>
  </si>
  <si>
    <t>Книга по ремонту: Китайские мотоциклы 125-250 куб (№35)</t>
  </si>
  <si>
    <t>Книга по ремонту: Мопеды, минибайки китайского пр-ва (№12)</t>
  </si>
  <si>
    <t>Книга по ремонту: Honda Lead</t>
  </si>
  <si>
    <t>Книга по ремонту: Yamaha Jog</t>
  </si>
  <si>
    <t>Книга по ремонту: Китайские скутеры 50-100 куб (№22)</t>
  </si>
  <si>
    <t>Наклейка Honda Dio (маленькая, к-во 2 шт)</t>
  </si>
  <si>
    <t>Наклейка футболист (маленькая)</t>
  </si>
  <si>
    <t>Наклейка Repsol (тонкая, длинная)</t>
  </si>
  <si>
    <t>Наклейка Suzuki Address (к-кт 2 шт)</t>
  </si>
  <si>
    <t>Наклейка фубольная тематика (большая)</t>
  </si>
  <si>
    <t>Наклейка Honda Lead (средняя)</t>
  </si>
  <si>
    <t>Viper</t>
  </si>
  <si>
    <t>Сцепление в сборе (4 болта)</t>
  </si>
  <si>
    <t>Marelli</t>
  </si>
  <si>
    <t>Съемник цепи ГРМ</t>
  </si>
  <si>
    <t>ХАДО</t>
  </si>
  <si>
    <t>СТАЙЛИНГ</t>
  </si>
  <si>
    <t xml:space="preserve"> Viper</t>
  </si>
  <si>
    <t>Koyo</t>
  </si>
  <si>
    <t>МИНСК</t>
  </si>
  <si>
    <t>Подшипник коробки (6304)</t>
  </si>
  <si>
    <t>Цилиндры Юпитер 5 в сборе</t>
  </si>
  <si>
    <t>Карпаты</t>
  </si>
  <si>
    <t>Муравей</t>
  </si>
  <si>
    <t>Урал</t>
  </si>
  <si>
    <t>К 750</t>
  </si>
  <si>
    <t>Сектор заводной Восход (полумесяц)</t>
  </si>
  <si>
    <t>Goodluck</t>
  </si>
  <si>
    <t>Googluck</t>
  </si>
  <si>
    <t>Walbro</t>
  </si>
  <si>
    <t>Колесо стартера (2 усика)</t>
  </si>
  <si>
    <t>Колесо стартера (плавный пуск)</t>
  </si>
  <si>
    <t>Пружина стартера нижняя (плавный пуск)</t>
  </si>
  <si>
    <t xml:space="preserve">Honda </t>
  </si>
  <si>
    <t xml:space="preserve">MSU </t>
  </si>
  <si>
    <t>Бендикс (обгоная муфта) в сборе на много роликов 57 зубов</t>
  </si>
  <si>
    <t>Сцепление в сборе (5 болтов)</t>
  </si>
  <si>
    <t>Сцепление в сборе (6 болтов)</t>
  </si>
  <si>
    <t>Oregon</t>
  </si>
  <si>
    <t>MX-SPORT</t>
  </si>
  <si>
    <t>Bando</t>
  </si>
  <si>
    <t>Daytona</t>
  </si>
  <si>
    <t>Noker</t>
  </si>
  <si>
    <t>Реле-регулятор напряжения (на 4 выхода в два ряда) подходит на AD 50</t>
  </si>
  <si>
    <t>Стекло фары Sepia ZZ</t>
  </si>
  <si>
    <t>Чехол сиденья Sepia</t>
  </si>
  <si>
    <t>AD 110</t>
  </si>
  <si>
    <t>СВЕЧИ</t>
  </si>
  <si>
    <t>Crown</t>
  </si>
  <si>
    <t>Denso</t>
  </si>
  <si>
    <t>Torch</t>
  </si>
  <si>
    <t>NGK</t>
  </si>
  <si>
    <t>МОТОХИМИЯ</t>
  </si>
  <si>
    <t>Mannol</t>
  </si>
  <si>
    <t>Motul</t>
  </si>
  <si>
    <t>Mototech</t>
  </si>
  <si>
    <t>нет</t>
  </si>
  <si>
    <t>MSU</t>
  </si>
  <si>
    <t>OUTDO</t>
  </si>
  <si>
    <t>Китай</t>
  </si>
  <si>
    <t xml:space="preserve"> Китай</t>
  </si>
  <si>
    <t>PowerLink</t>
  </si>
  <si>
    <t>SEE</t>
  </si>
  <si>
    <t>AXIS 90</t>
  </si>
  <si>
    <t>SMR</t>
  </si>
  <si>
    <t>Патрубок воздушного фильтра (тонкий 28 диаметр)</t>
  </si>
  <si>
    <t>Диск колесный задний 2,50-12 дисковый тормоз 19 шлицов</t>
  </si>
  <si>
    <t>Прокладки двигателя к-т L 100 (полный набор)</t>
  </si>
  <si>
    <t>Elf</t>
  </si>
  <si>
    <t>Ремень 729Х17,5 90 куб</t>
  </si>
  <si>
    <t>Украина</t>
  </si>
  <si>
    <t>KOSO</t>
  </si>
  <si>
    <t>Вариатор задний (сцепление) Yamaha Jog спортивное</t>
  </si>
  <si>
    <t>Повроты передние в сборе Viper Victory</t>
  </si>
  <si>
    <t>Honda</t>
  </si>
  <si>
    <t>Передний обтекатель V150A</t>
  </si>
  <si>
    <t>DID</t>
  </si>
  <si>
    <t>Съемник подшипников картерных, внутренних</t>
  </si>
  <si>
    <t>Съемник цепи ходовой от 420-530</t>
  </si>
  <si>
    <t>Вьетнам</t>
  </si>
  <si>
    <t xml:space="preserve">Китай </t>
  </si>
  <si>
    <t>Вариатор передний Yamaha (спортивный) Тайвань MSU</t>
  </si>
  <si>
    <t>Bajaj</t>
  </si>
  <si>
    <t>Kurosawa</t>
  </si>
  <si>
    <t>Смазка цепи ходовой MANNOL белая</t>
  </si>
  <si>
    <t>Мannol</t>
  </si>
  <si>
    <t>Надсвечник универсальный красный</t>
  </si>
  <si>
    <t>Надсвечник мото</t>
  </si>
  <si>
    <t>Деко ZONDER (где фара)</t>
  </si>
  <si>
    <t>Зарядное устройство 1 Amp импульсное для АКБ</t>
  </si>
  <si>
    <t>Замок навесной с звуковой сигнализацией</t>
  </si>
  <si>
    <t>Щуп регулировки клапанов от 0.02-1.00 (качество)</t>
  </si>
  <si>
    <t>Рем. комплект карбюратора Active 110 куб.</t>
  </si>
  <si>
    <t>Бендикс (обгоная муфта) 57 зубов в сборе, на три ролика</t>
  </si>
  <si>
    <t>Кольца поршневые CB 125 56,5мм к-кт</t>
  </si>
  <si>
    <t>Кольца поршневые CB 150 62 мм std к-кт</t>
  </si>
  <si>
    <t>AD 50 SEPIA</t>
  </si>
  <si>
    <t>Катушка зажигания с надсвечником и проводом в сборе квадроцикл</t>
  </si>
  <si>
    <t>Крышка двигателя с ручным стартером, пластик квадроцикл детский</t>
  </si>
  <si>
    <t>Лампа фары B35 12V 35/35W большая колба HD20</t>
  </si>
  <si>
    <t>Лампа фары LED-2 универсальная под разные патроны</t>
  </si>
  <si>
    <t>USA</t>
  </si>
  <si>
    <t>Смазка цепи Motul С2+ Chain Lube Road Plus 400 мл</t>
  </si>
  <si>
    <t>Пропитка для воздушного фильтра MOTUL A 2 400 мл</t>
  </si>
  <si>
    <t>MEISIDUN</t>
  </si>
  <si>
    <t>КОД</t>
  </si>
  <si>
    <t>ФИРМА</t>
  </si>
  <si>
    <t>НАИМЕНОВАНИЕ</t>
  </si>
  <si>
    <t>УЦЕНЁННЫЙ ПЛАСТИК, НЕКОМПЛЕКТ</t>
  </si>
  <si>
    <t>VIPER TORNADO 250</t>
  </si>
  <si>
    <t>S U Z U K I</t>
  </si>
  <si>
    <t>Y A M A H A</t>
  </si>
  <si>
    <t>КВАДРОЦИКЛЫ</t>
  </si>
  <si>
    <t>РАСХОДНИКИ</t>
  </si>
  <si>
    <t>БПВ фишка разбросанная ИЖ</t>
  </si>
  <si>
    <t>Гайки передней вилки ИЖ, пара</t>
  </si>
  <si>
    <t>МТ, ДНЕПР</t>
  </si>
  <si>
    <t>Переходник МТ на один карбюратор</t>
  </si>
  <si>
    <t>Уфа</t>
  </si>
  <si>
    <t>Сигнализация 2 брелка</t>
  </si>
  <si>
    <t>Звезда передняя 428H-17T ZS200GS (широкий паз, широкий зуб)</t>
  </si>
  <si>
    <t>Звезда передняя 428H-16T ZS200GS (широкий паз, широкий зуб)</t>
  </si>
  <si>
    <t>Звезда передняя 428H-15T ZS200GS (широкий паз, широкий зуб)</t>
  </si>
  <si>
    <t>Sacou</t>
  </si>
  <si>
    <t>Шланг масляный Suzuki 1 м</t>
  </si>
  <si>
    <t>Ручки руля Honda оригинал</t>
  </si>
  <si>
    <t>DLH</t>
  </si>
  <si>
    <t>Карбюратор Yamaha Majesty 250 куб.</t>
  </si>
  <si>
    <t>Стартер (усики) бензокоса</t>
  </si>
  <si>
    <t>Сцепление метал бензокоса</t>
  </si>
  <si>
    <t>Колено глушителя GY6-150</t>
  </si>
  <si>
    <t>Колодки сцепления GY6-150</t>
  </si>
  <si>
    <t>Кольца поршневые GY6-150 куб +0,50</t>
  </si>
  <si>
    <t>Крышка вариатора длинная (13 колесо) GY6-150</t>
  </si>
  <si>
    <t>Крышка головки цилиндра (клапанов) GY6-150</t>
  </si>
  <si>
    <t>Магнит (ротор магнето) GY6-150</t>
  </si>
  <si>
    <t>Мембрана карбюратора 22 мм GY6-150</t>
  </si>
  <si>
    <t>Мембрана карбюратора 24 мм GY6-150</t>
  </si>
  <si>
    <t>Шестерни ГРМ Урал 750</t>
  </si>
  <si>
    <t>Шестерня коленвала (конусная) GY6-150</t>
  </si>
  <si>
    <t>Щуп масляный GY6-150</t>
  </si>
  <si>
    <t>Кольцо стопорное полумесяца кик-стартера GY6-80</t>
  </si>
  <si>
    <t>Крыльчатка переднего вариатора (пластиковая) GY6-80</t>
  </si>
  <si>
    <t>Крышка головки цилиндра (клапанов) GY6-80</t>
  </si>
  <si>
    <t>Магнит (ротор магнето) GY6-80</t>
  </si>
  <si>
    <t>Карбюратор Partner 350</t>
  </si>
  <si>
    <t>Катушка зажигания Partner 350</t>
  </si>
  <si>
    <t>Коленвал Partner 350</t>
  </si>
  <si>
    <t>Магнит Partner 350</t>
  </si>
  <si>
    <t>Маслонасос Partner 350</t>
  </si>
  <si>
    <t>Привод маслонасоса Partner</t>
  </si>
  <si>
    <t>Сцепление Partner</t>
  </si>
  <si>
    <t>Тарелка сцепления Partner</t>
  </si>
  <si>
    <t>Шпильки шины Partner</t>
  </si>
  <si>
    <t>Трос газа (крепление резьба гайка,ухо) GY6-80</t>
  </si>
  <si>
    <t>Хомут глушителя с резинкой GY6-80</t>
  </si>
  <si>
    <t>Хомут ручки газа (домик) GY6-80</t>
  </si>
  <si>
    <t>Храповик на 8 зубов GY6-80</t>
  </si>
  <si>
    <t>Звезда распредвала на 32 зуба мото</t>
  </si>
  <si>
    <t>Звезда распредвала на 34 зуба мото</t>
  </si>
  <si>
    <t>Магнит (ротор) 125-200 мото</t>
  </si>
  <si>
    <t>Маслонасос высокий (центрифуга) под шлицы 125-150 мото</t>
  </si>
  <si>
    <t>Сепаратор тарелки сцепления Goodluck 4500</t>
  </si>
  <si>
    <t>Собачки стартера Goodluck 4500</t>
  </si>
  <si>
    <t>Стартер (пластик) Goodluck 4500</t>
  </si>
  <si>
    <t>Стартер в сборе металл (плавный пуск) Goodluck 4500</t>
  </si>
  <si>
    <t>Стартер плавный пуск (пластик) Goodluck 4500</t>
  </si>
  <si>
    <t>Тяга подсоса Goodluck</t>
  </si>
  <si>
    <t>Тарелка сцепления (разборная) Goodluck 4500</t>
  </si>
  <si>
    <t>Тарелка сцепления (цельная) Goodluck 4500</t>
  </si>
  <si>
    <t>Тумблер (выключатель) Goodluck</t>
  </si>
  <si>
    <t>Шланг маслянный Goodluck</t>
  </si>
  <si>
    <t>Шина 18 (с надписью Viper 4500)</t>
  </si>
  <si>
    <t>Шнурок стартера (белый) бухта 3 мм</t>
  </si>
  <si>
    <t>Реле регулятор напряжения на 4 выхода</t>
  </si>
  <si>
    <t>Кольца ZX 40мм std</t>
  </si>
  <si>
    <t>Bajag</t>
  </si>
  <si>
    <t>Вариатор передний к-кт Suzuki</t>
  </si>
  <si>
    <t>Чехол сиденья Adress</t>
  </si>
  <si>
    <t>Коленвал 2JA</t>
  </si>
  <si>
    <t>Крыло заднее Ява</t>
  </si>
  <si>
    <t>Сепаратор верхний Ява</t>
  </si>
  <si>
    <t>Фонарь задний Ява</t>
  </si>
  <si>
    <t>Колени глушителя Ява</t>
  </si>
  <si>
    <t>Вал кикстартера Минск</t>
  </si>
  <si>
    <t>Глушитель Минск</t>
  </si>
  <si>
    <t>Катушка генератора (маленькая) Минск</t>
  </si>
  <si>
    <t>Катушка зажигания (с проводом) Минск</t>
  </si>
  <si>
    <t>Коробка передач Минск</t>
  </si>
  <si>
    <t>Трос сцепления Минск</t>
  </si>
  <si>
    <t>Цепь привода колеса Минск (428H*112L Киров)</t>
  </si>
  <si>
    <t>Шатун Минск</t>
  </si>
  <si>
    <t>Катушка зажигания ИЖ 12V</t>
  </si>
  <si>
    <t>Спидометр ИЖ</t>
  </si>
  <si>
    <t>Трос переднего тормоза ИЖ</t>
  </si>
  <si>
    <t>Трос спидометра ИЖ</t>
  </si>
  <si>
    <t>Трос сцепления ИЖ</t>
  </si>
  <si>
    <t>Генератор 12V в сборе Юпитер</t>
  </si>
  <si>
    <t>Колено глушителя Юпитер</t>
  </si>
  <si>
    <t>Прерыватель Юпитер</t>
  </si>
  <si>
    <t>Стекло стопа Юпитер</t>
  </si>
  <si>
    <t>Заводная ножка Планета</t>
  </si>
  <si>
    <t>Проводка МТ</t>
  </si>
  <si>
    <t>Распредвал МТ</t>
  </si>
  <si>
    <t>Трос сцепления МТ</t>
  </si>
  <si>
    <t>Шестерни ГРМ МТ</t>
  </si>
  <si>
    <t>Вал кикстартера Муравей</t>
  </si>
  <si>
    <t>Трос сцепления Муравей</t>
  </si>
  <si>
    <t>Слон</t>
  </si>
  <si>
    <t>Карбюратор 5BM под два тросика</t>
  </si>
  <si>
    <t>Сигнализация + МР3 с цветомузыкой прозрачные колонки</t>
  </si>
  <si>
    <t>Реле зарядки 5 выходов широкая колодка GY6-80</t>
  </si>
  <si>
    <t>Реле-регулятор напряжения GY6-80 (4х контактное квадрат)</t>
  </si>
  <si>
    <t>Цепь 50 зв. Stihl 180</t>
  </si>
  <si>
    <t>Курок газа в сборе Goodluck</t>
  </si>
  <si>
    <t>Съемник сайлентблоков двигателя</t>
  </si>
  <si>
    <t>Съемник сайлентблоков маятника</t>
  </si>
  <si>
    <t>Спицы к-кт 36 шт толщина 4мм мото</t>
  </si>
  <si>
    <t>Стекло передней фары V150A</t>
  </si>
  <si>
    <t>Пластик облицовка руля F50</t>
  </si>
  <si>
    <t>Спинка сиденья F50</t>
  </si>
  <si>
    <t>Прокладки двигателя полный набор 5BM</t>
  </si>
  <si>
    <t>Рычаг тормоза (правый) дисковый тормоз</t>
  </si>
  <si>
    <t>Болт крепления тормозного диска из 3 шт</t>
  </si>
  <si>
    <t>Хомут (зажим) топливного шланга 100 шт в упак.</t>
  </si>
  <si>
    <t>Цепь 56 зв. Partner 350</t>
  </si>
  <si>
    <t>Ключ свечной пила качество</t>
  </si>
  <si>
    <t>Закрутка верхней крышки (малая) Goodluck</t>
  </si>
  <si>
    <t>Закрутка верхней крышки (большая) Goodluck</t>
  </si>
  <si>
    <t>Карбюратор Goodluck</t>
  </si>
  <si>
    <t>Катушка зажигания Goodluck</t>
  </si>
  <si>
    <t>Катушка зажигания (завод) Goodluck</t>
  </si>
  <si>
    <t>Колесо стартера (4 усика) Goodluck</t>
  </si>
  <si>
    <t>Колесо стартера (металл) Goodluck</t>
  </si>
  <si>
    <t>Кольца поршневые диаметр 45мм Goodluck 5200</t>
  </si>
  <si>
    <t>Кольца поршневые диаметр 43мм Goodluck 4500</t>
  </si>
  <si>
    <t>Крышка стартера в сборе (металл) Goodluck</t>
  </si>
  <si>
    <t>Корзина сцепления Goodluck 3800</t>
  </si>
  <si>
    <t>Крест сцепления Goodluck</t>
  </si>
  <si>
    <t>Натяжитель цепи (боковой) Goodluck</t>
  </si>
  <si>
    <t>Натяжитель цепи (прямой) Goodluck</t>
  </si>
  <si>
    <t>Патрубок карбюратора (резиновый) Goodluck</t>
  </si>
  <si>
    <t>Переходник карбюратора (текстолитовый) Goodluck</t>
  </si>
  <si>
    <t>Пластина натяжителя цепи (крышки тормоза) Goodluck</t>
  </si>
  <si>
    <t>Привод маслонасоса ФИРМЕННЫЙ Goodluck</t>
  </si>
  <si>
    <t>Пробка масляного бака Goodluck</t>
  </si>
  <si>
    <t>Пружина амортизатора Goodluck</t>
  </si>
  <si>
    <t>Пробка бензобака Goodluck</t>
  </si>
  <si>
    <t>Прокладки набор на блистере Goodluck</t>
  </si>
  <si>
    <t>Пружина стартера Goodluck</t>
  </si>
  <si>
    <t>Рем. комплект карбюратора Goodluck</t>
  </si>
  <si>
    <t>Ручка дуга Goodluck</t>
  </si>
  <si>
    <t>Ручка стартера (голая) Goodluck</t>
  </si>
  <si>
    <t>Ручка тормоза (голая) Goodluck 4500</t>
  </si>
  <si>
    <t>Сапун двигателя Goodluck 4500</t>
  </si>
  <si>
    <t>Сепаратор коленвала (верхний) Goodluck 4500</t>
  </si>
  <si>
    <t>Гайка редуктора бензокоса</t>
  </si>
  <si>
    <t>Карбюратор бензокоса</t>
  </si>
  <si>
    <t>Катушка зажигания бензокоса</t>
  </si>
  <si>
    <t>Поршень бензокоса диам 40мм. к-кт</t>
  </si>
  <si>
    <t>Пружина сцепления бензокоса (короткая)</t>
  </si>
  <si>
    <t>Прокладки двигателя бензокоса к-кт 5шт для 1E40F-1E44F, на блистере</t>
  </si>
  <si>
    <t>Редуктор нижний бегнзокоса на 7 шлицов</t>
  </si>
  <si>
    <t>Редуктор нижний бензокоса на 9 шлицов</t>
  </si>
  <si>
    <t>Редуктор верхний бензокоса на 9 шлицов</t>
  </si>
  <si>
    <t>Редукторная пара бензокоса на 9 шлицов</t>
  </si>
  <si>
    <t>Рем.комплект карбюратора бензокоса</t>
  </si>
  <si>
    <t>Ручка газа бензокоса</t>
  </si>
  <si>
    <t>Стартер плавный пуск бензокоса</t>
  </si>
  <si>
    <t>Сальники комплект бензокоса</t>
  </si>
  <si>
    <t>Элемент воздушного фильтра (квадрат) бензокоса</t>
  </si>
  <si>
    <t>Щетки электростартера к-кт GY6-150</t>
  </si>
  <si>
    <t>Патрубок фильтра (резиновый длинный) GY6-80</t>
  </si>
  <si>
    <t>есть</t>
  </si>
  <si>
    <t xml:space="preserve"> GX-motor</t>
  </si>
  <si>
    <t>Пробка левой крышки двиг. Delta (хром)</t>
  </si>
  <si>
    <t>Съемник заднего вариатора (сцепления) GY6-80</t>
  </si>
  <si>
    <t>Крышка левая головки</t>
  </si>
  <si>
    <t>Подшипник коленвала Suzuki AD SC05A51 CS24 (52x25x13)</t>
  </si>
  <si>
    <t>Подшипник коленвала Suzuki AD SC05T52 CS24PX2 (52x25x13)</t>
  </si>
  <si>
    <t>Звезда тарелки сцепления 3.8 Goodluck 5200</t>
  </si>
  <si>
    <t>Звезда тарелки сцепления 3.25 Goodluck 4500</t>
  </si>
  <si>
    <t>Стоп задний в сборе F50</t>
  </si>
  <si>
    <t>Пластик ответная часть спидометра MX Sport</t>
  </si>
  <si>
    <t>Демпфер задний с подшипником и втулкой MX Sport</t>
  </si>
  <si>
    <t>Пластик вставки задних боковушек MX Sport</t>
  </si>
  <si>
    <t>Пластик крыло переднее MX Sport</t>
  </si>
  <si>
    <t>Стекло передней фары MX Sport</t>
  </si>
  <si>
    <t>Спидометр MX Sport</t>
  </si>
  <si>
    <t>Фонарь задний MX Sport</t>
  </si>
  <si>
    <t>Пластик ответная часть спидометра Honda Lead AF 20</t>
  </si>
  <si>
    <t>GXmotor</t>
  </si>
  <si>
    <t>Сосок для безкамерной покрышки многоразовый кривой (хром)</t>
  </si>
  <si>
    <t>Сосок для безкамерной покрышки многоразовый кривой</t>
  </si>
  <si>
    <t>Сосок для безкамерной покрышки одноразовый прямой</t>
  </si>
  <si>
    <t>Сосок для безкамерной покрышки одноразовый кривой (хром)</t>
  </si>
  <si>
    <t>Сосок для безкамерной покрышки одноразовый кривой (красный)</t>
  </si>
  <si>
    <t>Перчатки утепленные черные</t>
  </si>
  <si>
    <t>Наличие</t>
  </si>
  <si>
    <t>ИТОГО:</t>
  </si>
  <si>
    <t>Направляющие вариатора к-кт из 3-х шт. (слайдеры) GY6-150</t>
  </si>
  <si>
    <t>Герметик силиконовый Mannol (красный)</t>
  </si>
  <si>
    <t>Сигнализация, колонки, приемник и вход под флэшку, черная</t>
  </si>
  <si>
    <t>Курс $:</t>
  </si>
  <si>
    <t>и пожелания</t>
  </si>
  <si>
    <t>Примечания</t>
  </si>
  <si>
    <t>ЗАКАЗ</t>
  </si>
  <si>
    <t>кол-во</t>
  </si>
  <si>
    <t>ЦЕНА</t>
  </si>
  <si>
    <t>грн.</t>
  </si>
  <si>
    <t>у.е.</t>
  </si>
  <si>
    <t>Atlant</t>
  </si>
  <si>
    <t>Кофр "мерседес"с поворотами и стопом</t>
  </si>
  <si>
    <t>Стекло закрытого шлема зеркальное</t>
  </si>
  <si>
    <t>Сальники передних амортизаторов. (31*43*10,5 к-кт из 2-х шт)</t>
  </si>
  <si>
    <t>Сальники двигателя (к-кт из 6 шт)</t>
  </si>
  <si>
    <t>Реле стартера под фишку два провода GY6-80 (подходит на GY6-150)</t>
  </si>
  <si>
    <t>Поршень Карпаты 1 р</t>
  </si>
  <si>
    <t>Поршень Карпаты 2 р</t>
  </si>
  <si>
    <t>Поршень Карпаты 00</t>
  </si>
  <si>
    <t>Поршень Карпаты 000</t>
  </si>
  <si>
    <t>Поршень Карпаты 0</t>
  </si>
  <si>
    <t>Глушитель (пара) Юпитер</t>
  </si>
  <si>
    <t>Power Link</t>
  </si>
  <si>
    <t>Направляющие цепи ГРМ к-кт (лыжи) GY6-150</t>
  </si>
  <si>
    <t>БПВ ИЖ 4, с фишкой</t>
  </si>
  <si>
    <t>Маслонасос Goodluck 4500</t>
  </si>
  <si>
    <t>Рычаг заднего тормоза Viper Storm 50-150 куб</t>
  </si>
  <si>
    <t>Патрубок воздушного фильтра Suzuki AD</t>
  </si>
  <si>
    <t>Protaper</t>
  </si>
  <si>
    <t>Ручки газа Protaper</t>
  </si>
  <si>
    <t>Спидометр Viper F50</t>
  </si>
  <si>
    <t>Фильтр нулевого сопротивления диаметр 35 (с колпачком)</t>
  </si>
  <si>
    <t>Стекла передних поворотов Yamaha Nextzone</t>
  </si>
  <si>
    <t>Шестерня бендикса двойная GY6-150</t>
  </si>
  <si>
    <t>Реле поворотов Honda Dio AF27/34 (без проводов, 3 выхода)</t>
  </si>
  <si>
    <t>Рычаг переднего тормоза Viper Storm 50-150 куб. (правый)</t>
  </si>
  <si>
    <t>АМОРТИЗАТОРЫ</t>
  </si>
  <si>
    <t>Swallow</t>
  </si>
  <si>
    <t>Редуктор в сборе квадроцикл детский</t>
  </si>
  <si>
    <t>Магнит (ротор магнето) квадроцикл детский</t>
  </si>
  <si>
    <t>Бак топливный V150A (синий)</t>
  </si>
  <si>
    <t>Переключатель руля V150A пара</t>
  </si>
  <si>
    <t>Сиденье V150A</t>
  </si>
  <si>
    <t>Трос газа V150A крепление крючок-крючок</t>
  </si>
  <si>
    <t>Фара передняя V150A в сборе</t>
  </si>
  <si>
    <t>Фонарь задний в сборе V150A</t>
  </si>
  <si>
    <t>Бак топливный V150A (красный)</t>
  </si>
  <si>
    <t>Бак топливный V150A (черный)</t>
  </si>
  <si>
    <t>Камера 3,00-8</t>
  </si>
  <si>
    <t>Повороты №3 стрела хром синий кристал</t>
  </si>
  <si>
    <t>Повороты №12 овал со сменными стеклами карбон</t>
  </si>
  <si>
    <t>Повороты №13 ромб большой кристал, карбон со сменными стеклами</t>
  </si>
  <si>
    <t>Повороты №14 хром стрела красная</t>
  </si>
  <si>
    <t>Колпачки-мигалки для золотников, синие (пара)</t>
  </si>
  <si>
    <t>Наклейка Honda Dio SR (длинная, средняя) к-во 2 шт</t>
  </si>
  <si>
    <t>Наклейка Honda Dio ZX (большие, длинные) к-во 2 шт</t>
  </si>
  <si>
    <t>Наклейка Honda Dio SR (огонь) длинная, средняя к-во 2 шт</t>
  </si>
  <si>
    <t>Наклейка Honda Dio SR (бирюза) длинная, средняя к-во 2 шт</t>
  </si>
  <si>
    <t>Наклейка Yamaha Artistic (длинная, малая)</t>
  </si>
  <si>
    <t>Наклейка Suzuki (средняя)</t>
  </si>
  <si>
    <t>Наклейка Suzuki Sepia (тонкая длинная)</t>
  </si>
  <si>
    <t>Наклейка Motocross (средняя)</t>
  </si>
  <si>
    <t>Наклейка Yamaha Nextzone (длинная, малая)</t>
  </si>
  <si>
    <t>Книга по ремонту: Китайские скутеры 125-150 куб (№15)</t>
  </si>
  <si>
    <t>Повороты квадратные "лодочка-гробик" 4шт</t>
  </si>
  <si>
    <t>Клема аккумулятора 100шт</t>
  </si>
  <si>
    <t>Сетка багажника красная 40х40 с крючками</t>
  </si>
  <si>
    <t>X-Digital</t>
  </si>
  <si>
    <t>Стекло закрытого шлема тонированное</t>
  </si>
  <si>
    <t>Стекло открытого шлема тонированное</t>
  </si>
  <si>
    <t>Головка цилиндра Honda Dio</t>
  </si>
  <si>
    <t>Лента светодиодная 32 кристалла горит белым</t>
  </si>
  <si>
    <t>Повороты №2 яйца светодиодные</t>
  </si>
  <si>
    <t>Повороты №8 ромбик маленький в торце с поворотом карбон светодиодный</t>
  </si>
  <si>
    <t>Повороты №11 треугольные светодиоды</t>
  </si>
  <si>
    <t>Зажим боченок на тросик</t>
  </si>
  <si>
    <t>Книга по ремонту: Мопеды, мокики китайского пр-ва Китай (№3)</t>
  </si>
  <si>
    <t>Наклейка Honda Dio (малая). к-во 2 шт</t>
  </si>
  <si>
    <t>Наклейка Monster (большая, крупные)</t>
  </si>
  <si>
    <t>Ключ монтировочный для монтажа шин</t>
  </si>
  <si>
    <t>Ремонтный набор для безкамерных покрышек</t>
  </si>
  <si>
    <t>Съемник корзины сцепления Delta, GY6-80, GY6-150, Sonic 125</t>
  </si>
  <si>
    <t>Съемник магнето универсальный каленый (JH/CB/CG/Yamaha)</t>
  </si>
  <si>
    <t>Шарошки для клапанов (Delta, GY6-80, GY6-150, ZS125J, CB200)</t>
  </si>
  <si>
    <t>Ключ регулировки клапанов Delta, GY6-80, GY6-150</t>
  </si>
  <si>
    <t>CASUMINA</t>
  </si>
  <si>
    <t>Прокладки двигателя бензокоса к-кт 5шт для 1E36F, на блистере</t>
  </si>
  <si>
    <t>Шина 3.00-8 Swallow (камерка) рис. S-227</t>
  </si>
  <si>
    <t>Шина 4.00-8 (камерка) с камерой</t>
  </si>
  <si>
    <t>Шина 3.00-10 камерка (рис.кубик)</t>
  </si>
  <si>
    <t>Шина 3.00-10 (Китай)</t>
  </si>
  <si>
    <t>Шина 3.00-10 Naidun (безкамерка)</t>
  </si>
  <si>
    <t>Шина 3.50-10 кубик 9009 (безкамерка)</t>
  </si>
  <si>
    <t>Шина 4.00-10 (камерка) с камерой Китай</t>
  </si>
  <si>
    <t>Шина 4.00-10 Kama (камерка) с камерой</t>
  </si>
  <si>
    <t>Шина 4.00-19 Deli Tire кроссовая</t>
  </si>
  <si>
    <t>Шина 100/90-10 Deli Tire (безкамерка)</t>
  </si>
  <si>
    <t>Шина 130/90-10 Mototech на Yamaha BWS</t>
  </si>
  <si>
    <t>Шина 90/90-12 Deli Tire (безкамерка)</t>
  </si>
  <si>
    <t>Шина 120/70-12 Naidun (безкамерка)</t>
  </si>
  <si>
    <t>Шина 130/70-12 Naidun (безкамерка)</t>
  </si>
  <si>
    <t>Шина 100/60-12</t>
  </si>
  <si>
    <t>Шина 120/70-12 (рисунок 9009)</t>
  </si>
  <si>
    <t>Шина 130/60-13 (рисунок 6013)</t>
  </si>
  <si>
    <t>Шина 130/60-13 DURO</t>
  </si>
  <si>
    <t>Шина 130/60-13 Naidun (безкамерка)</t>
  </si>
  <si>
    <t>Шина 130/60-13 Swallow (безкамерка)</t>
  </si>
  <si>
    <t>Шина 130/70-13 Deli Tire</t>
  </si>
  <si>
    <t>Шина 120/80-16 Deli Tire (безкамерка)</t>
  </si>
  <si>
    <t>Шина 3.25-16 Swallow (камерка)</t>
  </si>
  <si>
    <t>Шина 3.25-16 RW</t>
  </si>
  <si>
    <t>Шина 3.50-18 кроссовая</t>
  </si>
  <si>
    <t>Шина 2.50-17 (с камерой)</t>
  </si>
  <si>
    <t>Шина 2.75-17 Mototech (рисунок 518 кубик.шип)</t>
  </si>
  <si>
    <t>Шина 2.75-17 Chaojang</t>
  </si>
  <si>
    <t>Шина 3.00-17 (камерка) Китай</t>
  </si>
  <si>
    <t>Шина 140/70-17 Swallow (безкамерка)</t>
  </si>
  <si>
    <t>Шина 180/55-17 Swallow (безкамерка)</t>
  </si>
  <si>
    <t>Шина 3.00-18 CASUMINA (Касумина) для мотоциклов</t>
  </si>
  <si>
    <t>Шина 3.00-18 Kama (камерка)</t>
  </si>
  <si>
    <t>Шина 3.00-18 (рис.кубик)</t>
  </si>
  <si>
    <t>Шина 3.75-19 Kama (без камеры)</t>
  </si>
  <si>
    <t>Шина 2.75-17 шипован. (без камеры)</t>
  </si>
  <si>
    <t>Шина 3.00-17 шипованная (без камеры)</t>
  </si>
  <si>
    <t>Naidun</t>
  </si>
  <si>
    <t>Шина 4.00-19 CASUMINA с камерой. дорожная.</t>
  </si>
  <si>
    <t>Шина 3.50-10 6027 (безкамерка)</t>
  </si>
  <si>
    <t>Шина 3.50-10 6003 (безкамерка)</t>
  </si>
  <si>
    <t>Шина 3.50-10 (рисунок 6005) елка камерка</t>
  </si>
  <si>
    <t>Шина 3.00-10 (рисунок 6019) (безкамерка)</t>
  </si>
  <si>
    <t>Шина 3.00-10 гладкая 6003 (безкамерка)</t>
  </si>
  <si>
    <t>Шина 3.00-10 елка 6005 (безкамерка)</t>
  </si>
  <si>
    <t>Шина 3.50-10 (рисунок 6005) елка (безкамерка)</t>
  </si>
  <si>
    <t>Обтекатель Ява (красный)</t>
  </si>
  <si>
    <t>Шина 90/90-10 (рисунок 9009) (безкамерка)</t>
  </si>
  <si>
    <t>ЛАМПЫ, ДИОДЫ, ПОДСВЕТКА, ШТЕКЕРЫ</t>
  </si>
  <si>
    <t>Ручки руля Brembo синие</t>
  </si>
  <si>
    <t>Ручки руля Brembo красные</t>
  </si>
  <si>
    <t>Карбюратор квадроцикл детский</t>
  </si>
  <si>
    <t>Карбюратор Goodluck с подкачкой</t>
  </si>
  <si>
    <t>Кулачок распредвала CG CB 150-250</t>
  </si>
  <si>
    <t>Кран топливный универсальный</t>
  </si>
  <si>
    <t>Фильтра</t>
  </si>
  <si>
    <t>Ручки руля Suzuki AD 50</t>
  </si>
  <si>
    <t>Ключ свечной 18/16</t>
  </si>
  <si>
    <t>Ключ свечной 21/18</t>
  </si>
  <si>
    <t>Ключ свечной 16/18 каленый</t>
  </si>
  <si>
    <t>Ключ свечной 21/18 каленый</t>
  </si>
  <si>
    <t>Ключ свечной 16 каленый</t>
  </si>
  <si>
    <t>Ключ свечной 21 каленый</t>
  </si>
  <si>
    <t>Съемник переднего вариатора универсальный.</t>
  </si>
  <si>
    <t>SFR</t>
  </si>
  <si>
    <t>Стробоскопы пара</t>
  </si>
  <si>
    <t>Шатун ИЖ Юпитер 350 сепаратор</t>
  </si>
  <si>
    <t>Совек</t>
  </si>
  <si>
    <t>Проводка центральная Viper Race</t>
  </si>
  <si>
    <t>Фильтр-элемент воздушный МТ</t>
  </si>
  <si>
    <t>Сальники двигателя к-кт Урал</t>
  </si>
  <si>
    <t>Ремень 642х15,5 Honda Tact 50</t>
  </si>
  <si>
    <t>Hao Run</t>
  </si>
  <si>
    <t>Карбюратор Suzuki Lets 50</t>
  </si>
  <si>
    <t>Удлинитель амортизатора универсальный 3 см к-кт (Красный цвет)</t>
  </si>
  <si>
    <t>Удлинитель амортизатора универсальный 3 см к-кт (черный цвет)</t>
  </si>
  <si>
    <t>Поршневая группа Honda SH 150 куб.</t>
  </si>
  <si>
    <t>Толкатели (штанга) длина 144мм к-кт</t>
  </si>
  <si>
    <t>Толкатели (штанга) длина 141 мм к-кт</t>
  </si>
  <si>
    <t>Толкатели (штанга) длина 138 мм к-кт</t>
  </si>
  <si>
    <t>Толкатели (штанга) длина 147 мм к-кт</t>
  </si>
  <si>
    <t>Пластик крышка номера рамы Viper Storm 50-150 куб</t>
  </si>
  <si>
    <t>Коленвал WH 150 (удлиненный вал 21 шлитц, цапфа с лицевой частью 147мм)</t>
  </si>
  <si>
    <t>Диск задний VISTA (1.4-14)</t>
  </si>
  <si>
    <t>Шина 2.75-17 (с камерой) S-228 Invader</t>
  </si>
  <si>
    <t>Шина 2.75-17 (с камерой) MT-388</t>
  </si>
  <si>
    <t>Шина 120/70-12 Swallow МТ 544 (безкамерка)</t>
  </si>
  <si>
    <t>Шина 120/70-12 Swallow МТ 549 (безкамерка)</t>
  </si>
  <si>
    <t>Deli Tire</t>
  </si>
  <si>
    <t>Шина 3.00-17 Swallow MT-398 (камерка)</t>
  </si>
  <si>
    <t>Шина 3.00-17 Swallow SB-133 (камерка)</t>
  </si>
  <si>
    <t>Сцепление алюминиевое Honda Lead AF 48</t>
  </si>
  <si>
    <t>Повороты овальные универсальные малые 4 шт. к-кт</t>
  </si>
  <si>
    <t>Накладка глушителя Yamaha 3KJ (хром)</t>
  </si>
  <si>
    <t>Накладка глушителя (универсальная)</t>
  </si>
  <si>
    <t>Шестерня стартера Honda Dio AF27/28 (тарелка) качественная</t>
  </si>
  <si>
    <t>Шестерня стартера Honda Pal (тарелка)</t>
  </si>
  <si>
    <t>Шестерня стартера 4т 50-100 куб (тарелка)</t>
  </si>
  <si>
    <t>Пластик облицовка задняя стыковочная Viper Storm, (под фонарем)</t>
  </si>
  <si>
    <t>Стекла передних поворотов Honda Dio AF 18</t>
  </si>
  <si>
    <t>Лючок бака Honda Dio AF 27</t>
  </si>
  <si>
    <t>Патрубок воздушного фильтра Suzuki Lets</t>
  </si>
  <si>
    <t>Щуп масляный 130 мм хром</t>
  </si>
  <si>
    <t>Крышка двигателя 139 FMB левая (внешняя, для статора магнето на 6 катушек)</t>
  </si>
  <si>
    <t>Крышка двигателя 139 FMB левая (внешняя, для статора магнето на 2 катушки)</t>
  </si>
  <si>
    <t>Стекло фары Viper Victory</t>
  </si>
  <si>
    <t>Шина 2,50/85-16 Кама (без камеры)</t>
  </si>
  <si>
    <t>Катушка-шпуля с леской, универсальная (автомат) для мотокосы, Garden</t>
  </si>
  <si>
    <t>Катушка-шпуля с леской для триммеров и мотокос красная</t>
  </si>
  <si>
    <t>Штанга алюминиевая с ведущим валом для мотокосы, диаметр 26 мм</t>
  </si>
  <si>
    <t>Штанга алюминиевая с ведущим валом для мотокосы, диаметр 28 мм</t>
  </si>
  <si>
    <t>Катушка-паук, алюминий, класс А на мотокосу</t>
  </si>
  <si>
    <t>Брызговик двигателя Viper Wind 50 (заднего колеса), колесо 10"</t>
  </si>
  <si>
    <t>Нож 2т для мотокосы, на два лезвия</t>
  </si>
  <si>
    <t>Нож 3т для мотокосы, на три лезвия</t>
  </si>
  <si>
    <t>Нож 4т для мотокосы, на четыре лезвия</t>
  </si>
  <si>
    <t>Нож 40т победитовый (фреза) для мотокосы</t>
  </si>
  <si>
    <t>Катушка-краб металл, класс А, на мотокосу (солнышко)</t>
  </si>
  <si>
    <t>Катушка-шпуля с подшипником, автомат, для мотокос (хром. кнопка)</t>
  </si>
  <si>
    <t>Катушка-шпуля с леской для мотокос (синяя кнопка)</t>
  </si>
  <si>
    <t>Катушка-шпуля с леской самонаматывающаяся для мотокосы (желтая кнопка)</t>
  </si>
  <si>
    <t>Диск колесный задний Honda Dio AF 18,27,34,35 (3.00-10) стальной под барабанный тормоз</t>
  </si>
  <si>
    <t>Цепь ГРМ JH-110 (L84), Delta, Alpha, Active</t>
  </si>
  <si>
    <t>Датчик скорости электронный (табло)</t>
  </si>
  <si>
    <t>Кольца поршневые мотоцикл CB-CG 250 куб. 69 мм std к-кт</t>
  </si>
  <si>
    <t>Стоп в сборе кристал с креплением под номер</t>
  </si>
  <si>
    <t>Съемник картеров, ротора (универсальный, компактный)</t>
  </si>
  <si>
    <t>Диск тормозной передний Honda Dio</t>
  </si>
  <si>
    <t>Диск тормозной передний Viper Active 110, 5 отверстий</t>
  </si>
  <si>
    <t>Амортизатор задний Suzuki AD 50 (265мм)</t>
  </si>
  <si>
    <t>KEEWAY</t>
  </si>
  <si>
    <t>Патрон лампы поворота, одинарный</t>
  </si>
  <si>
    <t>Патрон лампы стопа, двухконтактный</t>
  </si>
  <si>
    <t>Патрон лампы безцокольный, поворота, габарита</t>
  </si>
  <si>
    <t>Лампа-диод указателя поворота, светит белым</t>
  </si>
  <si>
    <t>Сальники коленвала Honda Dio AF 56 к-кт 2 шт. Mototech</t>
  </si>
  <si>
    <t>Ремень 664Х16.5 Honda Tact 50, MSU</t>
  </si>
  <si>
    <t>Ремень 774x17.5 Yamaha Axis 100, Mototech</t>
  </si>
  <si>
    <t>Ремень 730х18 Honda Lead 90</t>
  </si>
  <si>
    <t>Ремень 792x19 Suzuki AD 110</t>
  </si>
  <si>
    <t>Ремень 647Х11.5 Honda Pal, Mototech</t>
  </si>
  <si>
    <t>Ремень 668х16,6 Suzuki AD 50, MSU</t>
  </si>
  <si>
    <t>Ремень 665Х15 Suzuki Lets, ZZ, (10 диск), MSU</t>
  </si>
  <si>
    <t>Ремень 665Х16,4 Suzuki Sepia AD 50, SEE</t>
  </si>
  <si>
    <t>Ремень 705х18 Honda Lead, MSU</t>
  </si>
  <si>
    <t>Ремень 664Х16,5 Honda Tact, Viper</t>
  </si>
  <si>
    <t>Ремень 664х18 Honda Dio 28, Mototech</t>
  </si>
  <si>
    <t>Натяжитель цепи приводной с роликом, универсальный</t>
  </si>
  <si>
    <t>Дуги защитные (универсальные), хром</t>
  </si>
  <si>
    <t>Звезда передняя 428х15, Sonic 125-J</t>
  </si>
  <si>
    <t>Звезда передняя 428х15 Yamaha YBR 125</t>
  </si>
  <si>
    <t>Звезда передняя 520х14 мото</t>
  </si>
  <si>
    <t>Звезда задняя 428х39 Sonic 125-J, каленая</t>
  </si>
  <si>
    <t>Звезда задняя 428-36 каленая по центрам 80 мм, внутри отверстие на 64 мм</t>
  </si>
  <si>
    <t>Звезда задняя 428-38 каленая по центрам 80 мм, внутри отверстие на 64 мм</t>
  </si>
  <si>
    <t>Звезда задняя 428-41 каленая по центрам 80 мм, внутри отверстие на 64 мм</t>
  </si>
  <si>
    <t>Звезда задняя 428-43 каленая по центрам 80 мм, внутри отверстие на 64 мм</t>
  </si>
  <si>
    <t>Звезда задняя 428H-42, каленая между центрами 58 мм</t>
  </si>
  <si>
    <t>Звезда задняя 428х41 Sonic 125-J, каленая</t>
  </si>
  <si>
    <t>Звезда передняя 428х16 Sonic 125-J, каленая</t>
  </si>
  <si>
    <t>Звезда задняя 428х46, (6 отверстий), мото</t>
  </si>
  <si>
    <t>Meisidun</t>
  </si>
  <si>
    <t>Крышка звезды Active 110, выпуклая</t>
  </si>
  <si>
    <t>Станок шиномонтажный, ручной, пневматический для скутеров и мотоциклов</t>
  </si>
  <si>
    <t>Ролики вариатора 10гр. Honda Lead 50</t>
  </si>
  <si>
    <t>Ролики вариатора 6,5 гр. Suzuki AD</t>
  </si>
  <si>
    <t>Ролики вариатора 8,5 гр. Suzuki AD</t>
  </si>
  <si>
    <t>Ролики вариатора 10 гр. Suzuki AD</t>
  </si>
  <si>
    <t>Ролики вариатора 11 гр. Suzuki AD</t>
  </si>
  <si>
    <t>Ролики вариаторв 3,5 гр. Yamaha</t>
  </si>
  <si>
    <t>Клапаны Honda SH 150, впускной/выпускной</t>
  </si>
  <si>
    <t>Клапаны Honda SH 125, впускной/выпускной</t>
  </si>
  <si>
    <t>Лампа фары 12V 35/35W BA20D (на блистере), галоген</t>
  </si>
  <si>
    <t>Лампа фары 12V 18/18W BA20D (на блистере), галоген</t>
  </si>
  <si>
    <t>Ось педали тормоза Alpha, Delta, Active</t>
  </si>
  <si>
    <t>Амортизатор задний Honda Dio AF 56-57, 245 мм (вилка-вилка)</t>
  </si>
  <si>
    <t>Амортизатор задний Honda Dio AF 18/27/34/35, 270 мм</t>
  </si>
  <si>
    <t>Амортизатор задний Honda Dio AF 18/27/34/35, 300 мм</t>
  </si>
  <si>
    <t>Звезда задняя 428-39 каленая по центрам 80 мм, внутри отверстие на 64 мм</t>
  </si>
  <si>
    <t>Бак топливный Viper Race</t>
  </si>
  <si>
    <t>Бак топливный коса, прямой</t>
  </si>
  <si>
    <t>Бак топливный коса, кривой</t>
  </si>
  <si>
    <t>Коленвал коса под поршневую 44 мм</t>
  </si>
  <si>
    <t>Паста притирочная для клапанов, (старт/финиш), силиконовая</t>
  </si>
  <si>
    <t>Паста притирочная для клапанов, (старт/финиш)</t>
  </si>
  <si>
    <t>Съемник подшипников картерных, набор</t>
  </si>
  <si>
    <t>Повороты №15 светодиодные, трапеция, кристалл, к-кт 2 шт</t>
  </si>
  <si>
    <t>Кнопка "вкл./выкл." прямоугольная (самоклейка)</t>
  </si>
  <si>
    <t>Ремень-подвес для мотокосы</t>
  </si>
  <si>
    <t>Инструмент, съемники, приспособления</t>
  </si>
  <si>
    <t>Пробка регулировки клапанов Delta/Alpha/Active (под ключ), матовая</t>
  </si>
  <si>
    <t>Пробка регулировки клапанов Delta/Alpha/Active (под ключ), хром</t>
  </si>
  <si>
    <t>Крышка левой крышки зажигания овальная, Active 110, хром</t>
  </si>
  <si>
    <t>Пластик бардачки Sonic 125-J черные</t>
  </si>
  <si>
    <t>Пластик бардачки Sonic 125-J красные</t>
  </si>
  <si>
    <t>Пластик бардачки Sonic 125-J синие</t>
  </si>
  <si>
    <t>Кожух защиты приводной цепи Active 110</t>
  </si>
  <si>
    <t>Шланг топливный серый двухслойный (внешн. 9,5мм, внутр. 5мм) 20 метров</t>
  </si>
  <si>
    <t>Звезда передняя Alpha/Delta/Active 428Н-14Т (обгонная муфта)</t>
  </si>
  <si>
    <t>Звезда передняя Alpha/Delta/Active 428Н-15Т (обгонная муфта)</t>
  </si>
  <si>
    <t>Звезда передняя Alpha/Delta/Active 428Н-16Т (обгонная муфта)</t>
  </si>
  <si>
    <t>Шина 2.50-17 CASUMINA (без камеры)</t>
  </si>
  <si>
    <t>Чехол сиденья Sonic 125-J, черный</t>
  </si>
  <si>
    <t>Переходник карбюратора коса, (текстолитовый)</t>
  </si>
  <si>
    <t>Натяжитель ходовой цепи мото CG/CB 150-200</t>
  </si>
  <si>
    <t>Крыло заднее Yamaha Aprio, в сборе со стопом</t>
  </si>
  <si>
    <t>Пружина центральной подножки Honda Dio</t>
  </si>
  <si>
    <t>Глушитель Honda Dio AF 27, круглый</t>
  </si>
  <si>
    <t>Глушитель Yamaha BWS 100 4VP</t>
  </si>
  <si>
    <t>Глушитель ИЖ Планета 5</t>
  </si>
  <si>
    <t>Глушитель Sonic 125-J, Viper</t>
  </si>
  <si>
    <t>Глушитель Viper Active 110, фирменный</t>
  </si>
  <si>
    <t>Глушитель Honda Dio AF 34/35</t>
  </si>
  <si>
    <t>Диски колесные литые Honda Dio AF 28/35, (2,15/10) под дисковый тормоз к-кт</t>
  </si>
  <si>
    <t>Стекло передней фары Viper Wind</t>
  </si>
  <si>
    <t>Крыльчатка охлаждения Yamaha Jog 50</t>
  </si>
  <si>
    <t>Стекло спидометра Honda Dio AF 27/28</t>
  </si>
  <si>
    <t>Фара дополнительная, 6 LED, водонепроницаемая, универсальная, с креплением</t>
  </si>
  <si>
    <t>Фильтр-элемент Honda Cub AA01</t>
  </si>
  <si>
    <t>Сиденье Sonic 125J</t>
  </si>
  <si>
    <t>Keihin</t>
  </si>
  <si>
    <t>RFY</t>
  </si>
  <si>
    <t>Карбюратор KOSO SPORT 4т 150-180 куб (диаметр диф. 39 мм)</t>
  </si>
  <si>
    <t>Фильтр воздушный в сборе Yamaha BWS</t>
  </si>
  <si>
    <t>Фильтр воздушный в сборе Yamaha Mint</t>
  </si>
  <si>
    <t>Сектор заводной GY6-80 (полумесяц) 56мм с втулкой + пружина</t>
  </si>
  <si>
    <t>Шина 3.00-10 9009 кубик (безкамерка)</t>
  </si>
  <si>
    <t>Прокладки поршневой ТВ-60, "цепник", (малый набор), Bajaj</t>
  </si>
  <si>
    <t>Шатун Suzuki AD 50, MSU</t>
  </si>
  <si>
    <t>Вариатор передний Yamaha Jog 90</t>
  </si>
  <si>
    <t>Сальники коленвала Honda Dio AF 56, к-кт 2 шт. DDL</t>
  </si>
  <si>
    <t>Ремкомплект карбюратора Yamaha Jog 50</t>
  </si>
  <si>
    <t>Кольца Yamaha Jog 50 40,00 std</t>
  </si>
  <si>
    <t>Рычаг подсоса Viper Active 110, в сборе</t>
  </si>
  <si>
    <t>Тормозные колодки Suzuki AD50 задние, барабан. тормоз</t>
  </si>
  <si>
    <t>Прокладка головки цилиндра Honda Dio AF 56</t>
  </si>
  <si>
    <t>NDT</t>
  </si>
  <si>
    <t>Карбюратор Honda Tact 50 AF 24, Hao Run</t>
  </si>
  <si>
    <t>Карбюратор Suzuki Lets 50, Hao Run</t>
  </si>
  <si>
    <t>Honda Lead 90/100</t>
  </si>
  <si>
    <t>Подшипник коленвала Zubr T200, 63/28 закрытый</t>
  </si>
  <si>
    <t>Ремень 790х19,5х28 Suzuki Adress V-110</t>
  </si>
  <si>
    <t>Колодки сцепления Honda Dio AF 56, (трещетка)</t>
  </si>
  <si>
    <t>Крышка шестерни стартера Мото CG 150/250, хром</t>
  </si>
  <si>
    <t>Маслонасос Zongshen ZS 200GS</t>
  </si>
  <si>
    <t>Стартер Honda Lead 90</t>
  </si>
  <si>
    <t>Стартер Honda Lead 50</t>
  </si>
  <si>
    <t>Суппорт тормозной передний однопоршневой Viper Storm</t>
  </si>
  <si>
    <t>Фонарь задний Viper Wind, старого образца</t>
  </si>
  <si>
    <t>Спидометр в сборе Grand Prix, 80 км/ч</t>
  </si>
  <si>
    <t>Спидометр в сборе Grand Prix, 120 км/ч</t>
  </si>
  <si>
    <t>Тахометр выносной универсальный, аналоговый, хром</t>
  </si>
  <si>
    <t>Тахометр выносной универсальный, цифровой, хром</t>
  </si>
  <si>
    <t>Фара дополнительная LED-4, с креплением, на 4 линзы</t>
  </si>
  <si>
    <t>Повороты передние Viper Tornado 250 в сборе</t>
  </si>
  <si>
    <t>Предохранитель стекляный 100 шт.</t>
  </si>
  <si>
    <t>Подшипник бендикса (вместо втулки) GY6-80</t>
  </si>
  <si>
    <t>Цепь ГРМ JH-110, Delta, Alpha, Active</t>
  </si>
  <si>
    <t>Масло 4т Scooter Expert MA 10W40 1л</t>
  </si>
  <si>
    <t>Свеча зажигания Mototech E6TC (скутер 2-х такт.)</t>
  </si>
  <si>
    <t>Свеча зажигания DENSO W20FS-U (скутер 2-х такт.)</t>
  </si>
  <si>
    <t>Свеча зажигания TORCH E7RTC (скутер 2-х такт.)</t>
  </si>
  <si>
    <t>Свеча зажигания DENSO U22FS-U (скутер 4-х такт.)</t>
  </si>
  <si>
    <t>Свеча зажигания Mototech A7TC (скутер 4-х такт.)</t>
  </si>
  <si>
    <t>Свеча зажигания TORCH A7TC (скутер 4-х такт.)</t>
  </si>
  <si>
    <t>Свеча зажигания NGK BP6H (2-х такт.)</t>
  </si>
  <si>
    <t>Свеча зажигания Torch D8TC (4-х такт. резьба 12 мм)</t>
  </si>
  <si>
    <t>Свеча зажигания D8TV мотоцикл, резьба 12 мм, ирридиевая, длинная</t>
  </si>
  <si>
    <t>Свеча зажигания NGK D8EA (4-х такт. мотоцикл резьба 12 мм длинная оригинал)</t>
  </si>
  <si>
    <t>Свеча зажигания Уфа А-14</t>
  </si>
  <si>
    <t>Свеча зажигания NGK CR8E (скутер 4-х такт)</t>
  </si>
  <si>
    <t>Свеча зажигания F7TC (мотоблок)</t>
  </si>
  <si>
    <t>Диски колесные литые Yamaha Jog (2.15/10), к-кт</t>
  </si>
  <si>
    <t>Масло 4т полусинтетическое для 4т скутеров</t>
  </si>
  <si>
    <t>Крыльчатка магнето пластиковая GY6-80</t>
  </si>
  <si>
    <t xml:space="preserve"> есть</t>
  </si>
  <si>
    <t xml:space="preserve"> нет</t>
  </si>
  <si>
    <t>Кольца поршневые ZS 125 56,5мм к-кт</t>
  </si>
  <si>
    <t>Крышка бензобака с ключом мото 150-200 куб</t>
  </si>
  <si>
    <t>Распредвал 167 FMM, 250 куб, мотоцикл, квадроцикл с вод. охлаждением</t>
  </si>
  <si>
    <t>Колодки тормозные дисковый тормоз 200 куб</t>
  </si>
  <si>
    <t>Звезда задняя 428-42 черная по центрам 80 мм, внутри отверстие на 64 мм</t>
  </si>
  <si>
    <t>Шестерня стартера Honda Dio AF18 (тарелка) качественная</t>
  </si>
  <si>
    <t>Амортизатор 265 мм тонкий Honda Pal, Yamaha Mint задний тонкий</t>
  </si>
  <si>
    <t xml:space="preserve"> </t>
  </si>
  <si>
    <t>Ремень 792Х16,6 Yamaha Jog 50 3KJ</t>
  </si>
  <si>
    <t>Ремень 785х16,6 Yamaha Jog</t>
  </si>
  <si>
    <t>VS</t>
  </si>
  <si>
    <t>Лампа-LED стопа, двухконтактная, мигающая линза</t>
  </si>
  <si>
    <t>Пыльник передней вилки 26х37х13,5, Delta, Alpha, (10 шт. уп.), Bajaj</t>
  </si>
  <si>
    <t>Прокладка глушителя Honda 33 мм, (зеленая, асбест)</t>
  </si>
  <si>
    <t>Прокладка головки цилиндра Honda Dio AF54</t>
  </si>
  <si>
    <t>Сосок для безкамерной покрышки одноразовый кривой желтый</t>
  </si>
  <si>
    <t>Deestone</t>
  </si>
  <si>
    <t>Камера 2,75-17</t>
  </si>
  <si>
    <t>Цепь пильная 32 (64 звена), RS, шаг 3,25, суперзуб</t>
  </si>
  <si>
    <t>Цепь пильная 36 (72 звена), RS, шаг 3,25, суперзуб</t>
  </si>
  <si>
    <t>Наклейка Alpha малая</t>
  </si>
  <si>
    <t>Наклейка Delta малая</t>
  </si>
  <si>
    <t>Пружина заднего вариатора (сцепления) Honda Dio AF18/27, 1500 rpm, DLH</t>
  </si>
  <si>
    <t>Наклейка Alpha большая</t>
  </si>
  <si>
    <t>Наклейка Alpha Racing</t>
  </si>
  <si>
    <t>Наклейка Delta большая</t>
  </si>
  <si>
    <t>Наклейка Honda Hornet</t>
  </si>
  <si>
    <t>Наклейка Viper</t>
  </si>
  <si>
    <t>Наклейка Шершень, силикон</t>
  </si>
  <si>
    <t>Двигатель мопедный Delta 110 куб. механика, Слон</t>
  </si>
  <si>
    <t>Rizoma</t>
  </si>
  <si>
    <t>Ручки руля (грипсы) металл, красные, лев./прав. к-кт, Rizoma</t>
  </si>
  <si>
    <t>Ручка газа квадроцикл/минибайк/минимото, с кнопкой стоп-двигатель</t>
  </si>
  <si>
    <t>Герметик универсальный 3+3 Red, высокотемпературный, 100 г</t>
  </si>
  <si>
    <t>Крестовина 20*45 Zubr T200</t>
  </si>
  <si>
    <t>Крестовина 20*50 Zubr T200</t>
  </si>
  <si>
    <t>Подшипник 6002, шариковый, радиальный, закрытый (15х32х9), NTN</t>
  </si>
  <si>
    <t>Тормозная жидкость DOT4, 500 мл, Motul</t>
  </si>
  <si>
    <t>Троса переднего комбинированного тормоза, комбибрэйк, Honda Dio AF56/62/68/Suzuki Lets</t>
  </si>
  <si>
    <t>Лампа-LED указателя поворота, цокольная, белая, пара</t>
  </si>
  <si>
    <t>Лампа-LED указателя поворота, цокольная, желтая, пара</t>
  </si>
  <si>
    <t>Гайка заднего вариатора/сцепления, внутренняя, универсальная</t>
  </si>
  <si>
    <t>Сигнализация с обратной связью Steel Mate, ЖК-брелок</t>
  </si>
  <si>
    <t>Подогрев ручек руля скутера/мотоцикла/квадроцикла/снегохода</t>
  </si>
  <si>
    <t>NOK</t>
  </si>
  <si>
    <t>Сальник масляного насоса Honda Dio (10*16*4), к-кт 10 шт. NOK</t>
  </si>
  <si>
    <t>Наклейка Yamaha</t>
  </si>
  <si>
    <t>Пластик лыжа правая Viper Tornado 250</t>
  </si>
  <si>
    <t>Пластик спойлер (накладка багажника) Viper Wind</t>
  </si>
  <si>
    <t>Прокладка карбюратора текстолитовая Honda Tact AF24</t>
  </si>
  <si>
    <t>Фара дополнительная, светодиодная, влагозащищенная, 6 LED с креплением</t>
  </si>
  <si>
    <t>Фара дополнительная, светодиодная, влагозащищенная, 4 LED с креплением</t>
  </si>
  <si>
    <t>Тормозной щит с колодками задний Zubr T200</t>
  </si>
  <si>
    <t>Обтекатель Delta/Alpha/Питбайк, с фарой и поворотами, черный</t>
  </si>
  <si>
    <t>Обтекатель Delta/Alpha/Питбайк, с фарой и поворотами, красный</t>
  </si>
  <si>
    <t>Обтекатель Delta/Alpha/Питбайк, с фарой и поворотами, синий</t>
  </si>
  <si>
    <t>Карбюратор Delta 70 куб. оригинал, Keihin</t>
  </si>
  <si>
    <t>Сальники коленвала 4T GY6 50/80/100 куб. к-кт 2 шт. NOK</t>
  </si>
  <si>
    <t>Сальник коленвала 4T GY6 50/80/100/125/150 куб. (19,8*30*5) к-кт 10 шт. NOK</t>
  </si>
  <si>
    <t>Сальники двигателя Delta/Alpha 70 куб. к-кт 6 шт. NOK</t>
  </si>
  <si>
    <t>Карбюратор Alpha 110 куб. оригинал, Keihin</t>
  </si>
  <si>
    <t>Польша</t>
  </si>
  <si>
    <t>Бендикс стартера в сборе (обгонная муфта) 4т GY6-125-150</t>
  </si>
  <si>
    <t>Вариатор передний спортивный GY6-125-150 куб.</t>
  </si>
  <si>
    <t>Карбюратор 4т GY6-150</t>
  </si>
  <si>
    <t>Коленвал 4т GY6-150 куб</t>
  </si>
  <si>
    <t>Коромысло (рокер) клапана GY6-150 к-кт 2шт</t>
  </si>
  <si>
    <t>Натяжитель цепи ГРМ GY6-150</t>
  </si>
  <si>
    <t>Прокладка текстолитовая GY6-150 куб</t>
  </si>
  <si>
    <t>Рем. к-кт карбюратора GY6-150</t>
  </si>
  <si>
    <t>Статор (7+1 катушек) на 2 крепления GY6-150</t>
  </si>
  <si>
    <t>Фильтр воздушный GY6-125куб в сборе (элемент треугольный. короткий патрубок)</t>
  </si>
  <si>
    <t>Фильтр-элемент воздушный GY6-150 куб (круглый)</t>
  </si>
  <si>
    <t>Храповик в сборе с валом GY6-150</t>
  </si>
  <si>
    <t>Цепь масляного насоса GY6-150</t>
  </si>
  <si>
    <t>Цепь распредвала GY6-150</t>
  </si>
  <si>
    <t>Вал редуктора вторичный (выходной), короткий GY6-80</t>
  </si>
  <si>
    <t>Втулки направляющие головки,поршневой GY6-80</t>
  </si>
  <si>
    <t>Кожух охлаждения двигателя GY6-80 к-кт (2шт пластик)</t>
  </si>
  <si>
    <t>Колено глушителя GY6-80</t>
  </si>
  <si>
    <t>Мембрана карбюратора GY6-80 круглая 16 мм с вырезом</t>
  </si>
  <si>
    <t>Предохранитель стеклянный в корпусе салатовый</t>
  </si>
  <si>
    <t>Прокладки двигателя к-кт GY6-50 куб полный набор</t>
  </si>
  <si>
    <t>Пружина заднего вариатора GY6-80 (подходит на Honda Dio)</t>
  </si>
  <si>
    <t>Реле поворотов GY6-80 круглое 3 провода</t>
  </si>
  <si>
    <t>Ролики вариатора 9 гр GY6-80</t>
  </si>
  <si>
    <t>Цепь ГРМ (82зв) GY6-80</t>
  </si>
  <si>
    <t>Щетки электростартера к-т GY6-80</t>
  </si>
  <si>
    <t>З/Ч НА ДВИГАТЕЛЬ 2-Х ТАКТНЫЙ ТВ-60</t>
  </si>
  <si>
    <t>Цепь привода колеса (428Н*116L стандарт)</t>
  </si>
  <si>
    <t>Звезда задняя 428-42Т ZS 200 куб-5 отвертстий</t>
  </si>
  <si>
    <t>Распредвал CB 250 куб FMM</t>
  </si>
  <si>
    <t>Крыло заднее V150A</t>
  </si>
  <si>
    <t>Тормозные колодки V150A под дисковый тормоз к-кт</t>
  </si>
  <si>
    <t>Переключатели к-т F50</t>
  </si>
  <si>
    <t>Суппорт тормозной передний Honda Lead AF20 50/90 куб</t>
  </si>
  <si>
    <t>Диск колесный задний 2,50-12 (под барабан) на 19 шлицов</t>
  </si>
  <si>
    <t>Провод высоковольтный силиконовый (катушки зажигания) 1м куски по 10 метров</t>
  </si>
  <si>
    <t>Съемник подшипников коленвала от 6001 до 6309 размера</t>
  </si>
  <si>
    <t>Шлем взрослый закрытый (серый, красный, черный)</t>
  </si>
  <si>
    <t>Шлем взрослый открытый с тонированным стеклом</t>
  </si>
  <si>
    <t>Шлем детский закрытый (красный)</t>
  </si>
  <si>
    <t>Шлем детский закрытый (черный)</t>
  </si>
  <si>
    <t>Шлем детский открытый (серый, красный, черный)</t>
  </si>
  <si>
    <t>Фильтр нулевого сопротивления без колпачка прямой 35мм</t>
  </si>
  <si>
    <t>Шина 3.00-10 Mototech (рисунок шиповка 6024) (безкамерка)</t>
  </si>
  <si>
    <t>Шина 120/70-12 Deli Tire</t>
  </si>
  <si>
    <t>Масло 2т полусинтетическое для 2т скутеров</t>
  </si>
  <si>
    <t>Масло 4т 5100 10w40 1л</t>
  </si>
  <si>
    <t>Масло 4т 5100 10w40 4л</t>
  </si>
  <si>
    <t>Масло 4т 7100 10w40 1л</t>
  </si>
  <si>
    <t>Трос заднего тормоза Ява</t>
  </si>
  <si>
    <t>Катушка зажигания ИЖ 6V</t>
  </si>
  <si>
    <t>Колено глушителя Планета</t>
  </si>
  <si>
    <t>Ступица моста МТ</t>
  </si>
  <si>
    <t>Крышка тормоза в сборе (прямая) Goodluck</t>
  </si>
  <si>
    <t>Планка для заточки цепи 4,8</t>
  </si>
  <si>
    <t>Планка для заточки цепи 4,0</t>
  </si>
  <si>
    <t>Пружина стартера верхняя (плавный пуск) Goodluck</t>
  </si>
  <si>
    <t>Сальники коленвала (из 2) Goodluck 4500</t>
  </si>
  <si>
    <t>Цепь 36зв китай Goodluck 4500</t>
  </si>
  <si>
    <t>Фильтр топливный Goodluck керамика</t>
  </si>
  <si>
    <t>Шина 15 (шаг 3,25 на 64 зуба)</t>
  </si>
  <si>
    <t>Кольца Partner 350 к-т</t>
  </si>
  <si>
    <t>Переходник карбюратора Partner 350</t>
  </si>
  <si>
    <t>Подкачка карбюратора Partner</t>
  </si>
  <si>
    <t>Стартер в сборе (Partner 350)</t>
  </si>
  <si>
    <t>Шина Partner (35см) с подшипником.</t>
  </si>
  <si>
    <t>Защита бака бензокоса (метал)</t>
  </si>
  <si>
    <t>Поршень бензокоса диам 44мм. к-кт</t>
  </si>
  <si>
    <t>Пружина сцепления бензокоса (длинная)</t>
  </si>
  <si>
    <t>Редуктор нижний бензокоса квадратный вал</t>
  </si>
  <si>
    <t>Редуктор верхний бензокоса под квадратный вал</t>
  </si>
  <si>
    <t>Редукторная пара бензокоса на 7 шлицов</t>
  </si>
  <si>
    <t>Редукторная пара бензокоса квадратный вал</t>
  </si>
  <si>
    <t>Стартер бабочка бензокоса</t>
  </si>
  <si>
    <t xml:space="preserve"> DID</t>
  </si>
  <si>
    <t>Honda DIO 34/35</t>
  </si>
  <si>
    <t>Диск колесный передний Honda Dio стальной (3,00-10) барабанный тормоз</t>
  </si>
  <si>
    <t>Колодки заднего сцепления Honda Dio</t>
  </si>
  <si>
    <t>Кольца Honda Dio 40.00</t>
  </si>
  <si>
    <t>Подшипник руля Honda Dio</t>
  </si>
  <si>
    <t>Боковина под сиденьем Honda Dio 34-35 в ассортименте</t>
  </si>
  <si>
    <t>Прокладки двигателя Honda Dio к-кт с резинкой крышки</t>
  </si>
  <si>
    <t>Ручки выжима тормоза c креплением Honda Dio к-кт</t>
  </si>
  <si>
    <t>Сектор заводной (полумесяц) Honda Dio</t>
  </si>
  <si>
    <t>Сиденье Honda Dio 28</t>
  </si>
  <si>
    <t>Стартер Honda Dio</t>
  </si>
  <si>
    <t>Тормозные колодки (барабан) Honda Dio</t>
  </si>
  <si>
    <t>Трос заднего тормоза Honda Dio</t>
  </si>
  <si>
    <t>Шатун Honda Dio</t>
  </si>
  <si>
    <t>Значок Honda Dio ZX, хром (комплект 3шт)</t>
  </si>
  <si>
    <t>Кожух охлаждения двигателя из 3-х частей 4т GY6-125-150</t>
  </si>
  <si>
    <t>Головка цилиндра 50мм GY6-100 куб с клапанами в сборе</t>
  </si>
  <si>
    <t>Звёздочка привода ГРМ и маслонасоса коленвала 4т GY6-50-100</t>
  </si>
  <si>
    <t>Клапан впускной, выпускной к-кт (длинна 64 мм) GY6-80 куб.</t>
  </si>
  <si>
    <t>МОТОЦИКЛ 200-250 куб FMM,FMI,FMB,FML</t>
  </si>
  <si>
    <t>Пружина заднего сцепления Honda Dio AF18-27, 1500 rpm</t>
  </si>
  <si>
    <t>Пружина заднего сцепления Honda Dio AF18-27, 1000 rpm</t>
  </si>
  <si>
    <t>Разъем с проводами для кнопок-переключателей на три выхода</t>
  </si>
  <si>
    <t>Ремонтный к-кт карбюратора Муравей К-65Г</t>
  </si>
  <si>
    <t>Шина 3,25-20" Goodluck 20</t>
  </si>
  <si>
    <t>З/Ч НА ДВИГАТЕЛЬ 4T 50-100 куб (СКУТЕР)</t>
  </si>
  <si>
    <t>Редуктор (из 4-х частей) 10" колесо GY6-80</t>
  </si>
  <si>
    <t>Редуктор (из 4-х частей) 12" колесо GY6-80</t>
  </si>
  <si>
    <t>Подшипник рулевой колонки к-кт (Delta, Alpha)</t>
  </si>
  <si>
    <t>Реле регулятор напряжения 125-J (на 5 проводов под узкую фишку)</t>
  </si>
  <si>
    <t>Глушитель (пара) Ява</t>
  </si>
  <si>
    <t>Гофра вилки (пара) Ява</t>
  </si>
  <si>
    <t>Гофра цепи (пара) Ява</t>
  </si>
  <si>
    <t>Втулка вилки (пара) ИЖ</t>
  </si>
  <si>
    <t>Наклейка Suzuki Address (малая, темная)</t>
  </si>
  <si>
    <t>Ремень 650Х15,5 Honda Dio AF 27 (Япония)</t>
  </si>
  <si>
    <t>Ремень 652x15,3 Honda Dio AF 27</t>
  </si>
  <si>
    <t>Крышка вариатора (заводная), под тонкий вал, Honda Dio AF 18</t>
  </si>
  <si>
    <t>Замок бардачка Honda Dio</t>
  </si>
  <si>
    <t>Ремонтный комплект карбюратора Honda Dio AF 18</t>
  </si>
  <si>
    <t>Фильтр-элемент воздушный Honda Dio AF18</t>
  </si>
  <si>
    <t>Храповик Honda Dio AF 18</t>
  </si>
  <si>
    <t>Храповик Honda Dio AF 27</t>
  </si>
  <si>
    <t>Чехол сиденья Honda Dio AF 18</t>
  </si>
  <si>
    <t>Чехол сиденья Honda Dio AF 27</t>
  </si>
  <si>
    <t>Брызговик над колесом Honda Dio AF 34-35</t>
  </si>
  <si>
    <t>Подшипник коленвала Honda Dio AF 34/35 SCO4B19CS31PX2 (56x20x12)</t>
  </si>
  <si>
    <t>Амортизатор передний Honda Dio AF 35 дисковый (газо-маслянный)</t>
  </si>
  <si>
    <t>Коленвал Honda Dio AF 18</t>
  </si>
  <si>
    <t>Коленвал Honda Dio AF 27</t>
  </si>
  <si>
    <t>Коленвал Honda Dio AF 27/28</t>
  </si>
  <si>
    <t>Пластик боковушки задние Honda Dio AF 18 (под сиденьем)</t>
  </si>
  <si>
    <t>Пластик клюв Honda Dio AF 18</t>
  </si>
  <si>
    <t>Пластик подклювник Honda Dio AF 18</t>
  </si>
  <si>
    <t>Пластик подклювник Honda Dio AF 27</t>
  </si>
  <si>
    <t>Стекло задних поворотов Honda Dio AF 27</t>
  </si>
  <si>
    <t>Фара передняя Honda Dio AF 18</t>
  </si>
  <si>
    <t>Фара передняя Honda Dio AF 27</t>
  </si>
  <si>
    <t>Амортизатор задний 310мм Honda Dio AF 34-35</t>
  </si>
  <si>
    <t>Диск колесный передний Honda Dio AF 35 (3.00-10) стальной под дисковый тормоз</t>
  </si>
  <si>
    <t>Лепестковый клапан Honda Dio AF 34 на 4 болта</t>
  </si>
  <si>
    <t>Лепестковый клапан Honda Dio AF 35 на 3 болта</t>
  </si>
  <si>
    <t>Накладка глушителя Honda Dio AF 34</t>
  </si>
  <si>
    <t>Пластик боковушки задние (под сиденьем) Honda Dio AF 34-35</t>
  </si>
  <si>
    <t>Пластик голова (где фара) Honda Dio AF 35</t>
  </si>
  <si>
    <t>Пластик комплект Honda Dio AF 34</t>
  </si>
  <si>
    <t>Пластик подклювник Honda Dio AF 34-35</t>
  </si>
  <si>
    <t>Пластик спойлер со светодиодом в сборе с багажником Honda Dio AF 34/35</t>
  </si>
  <si>
    <t>Ремонтный комплект карбюратора Honda Dio AF 34</t>
  </si>
  <si>
    <t>Стекло Honda Dio AF 34 стопа+поворотов к-кт</t>
  </si>
  <si>
    <t>Стекло передней фары Honda Dio AF 34</t>
  </si>
  <si>
    <t>Стекло передней фары Honda Dio AF 35</t>
  </si>
  <si>
    <t>Тормозные задние колодки Honda Dio AF 34 (барабан) Тайвань</t>
  </si>
  <si>
    <t>Фара передняя Honda Dio AF 34</t>
  </si>
  <si>
    <t>Фара передняя Honda Dio AF 35</t>
  </si>
  <si>
    <t>Фильтр воздушный в сборе Honda Dio AF 34</t>
  </si>
  <si>
    <t>Чехол сиденья Honda Dio AF 34</t>
  </si>
  <si>
    <t>Сальники клапанов к-т Honda Dio AF56</t>
  </si>
  <si>
    <t>Фара передняя Honda Dio AF56</t>
  </si>
  <si>
    <t>Карбюратор Honda Dio AF 34</t>
  </si>
  <si>
    <t>Коленвал Honda Dio AF 34 (32,5мм ширина блинов)</t>
  </si>
  <si>
    <t>Коленвал Honda Dio AF 35 (34мм ширина блинов)</t>
  </si>
  <si>
    <t>Колодки сцепления Honda Dio AF 34</t>
  </si>
  <si>
    <t>Коммутатор Honda Dio AF 34</t>
  </si>
  <si>
    <t>Пластик клюв Honda Dio AF 34</t>
  </si>
  <si>
    <t>Храповик Honda Dio AF 34</t>
  </si>
  <si>
    <t>Коленвал Honda Pal-1</t>
  </si>
  <si>
    <t>Коленвал Honda Pal-2</t>
  </si>
  <si>
    <t>Колодки сцепления задние Honda Pal</t>
  </si>
  <si>
    <t>Колодки тормозные Honda Pal</t>
  </si>
  <si>
    <t>Лепестковый клапан Honda Pal</t>
  </si>
  <si>
    <t>Сектор заводной (полумесяц) Honda Pal</t>
  </si>
  <si>
    <t>Храповик Honda Pal</t>
  </si>
  <si>
    <t>Крышка вариатора (заводная), под толстый вал, Honda Dio AF 27, Honda Tact</t>
  </si>
  <si>
    <t>Вилка передняя Honda Tact</t>
  </si>
  <si>
    <t>Замок Honda Tact к-кт из 3-х(4 провода)</t>
  </si>
  <si>
    <t>Карбюратор Honda Tact</t>
  </si>
  <si>
    <t>Лепестковый клапан карбюратора Honda Tact</t>
  </si>
  <si>
    <t>Прокладки двигателя Honda Tact к-кт</t>
  </si>
  <si>
    <t>Прокладки поршневой Honda Tact к-кт</t>
  </si>
  <si>
    <t>Рем.комплект вилки Honda Lead, Honda Tact, Navigator</t>
  </si>
  <si>
    <t>Статор (4+1) Honda Tact</t>
  </si>
  <si>
    <t>Трос спидометра (110см) Honda Tact</t>
  </si>
  <si>
    <t>Стоп задний Honda Dio AF 27</t>
  </si>
  <si>
    <t>Патрубок воздушного фильтра Honda Dio AF 35</t>
  </si>
  <si>
    <t>Трос спидометра Honda Dio AF 35 New</t>
  </si>
  <si>
    <t>Honda Pal</t>
  </si>
  <si>
    <t>Honda Dio AF 56</t>
  </si>
  <si>
    <t>Коммутатор Honda Dio AF 61-62, TODAY</t>
  </si>
  <si>
    <t>Шпильки цилиндра GY6-150 к-кт 4 шт (185 мм-2 шт 195 мм-2 шт)</t>
  </si>
  <si>
    <t>Манжет прокладки патрубка карбюратора-25мм</t>
  </si>
  <si>
    <t>Коленвал (палец 12 мм, 15 шлицов, диам блинов-72мм)</t>
  </si>
  <si>
    <t>Кнопка-бл/дальний свет (4 контакта)</t>
  </si>
  <si>
    <t>Прикуриватель-USB с креплением на руль</t>
  </si>
  <si>
    <t>Шина 120/70-12 SWALLOW MT-539</t>
  </si>
  <si>
    <t>Шина 100/90-18 Swallow (безкамерка). Рисунок-SB-106</t>
  </si>
  <si>
    <t>Чехол сиденья Honda Tact AF 24</t>
  </si>
  <si>
    <t>Чехол сиденья Honda Tact AF 30</t>
  </si>
  <si>
    <t>Стекло передней фары Honda Tact AF 24</t>
  </si>
  <si>
    <t>Пластик голова (где фара) Honda Tact AF 24</t>
  </si>
  <si>
    <t>Коленвал Honda Tact AF 16 (Тайвань)</t>
  </si>
  <si>
    <t>Глушитель Honda Lead AF 20</t>
  </si>
  <si>
    <t>Пластик боковушки задние (под сиденьем) Honda Lead AF 20</t>
  </si>
  <si>
    <t>Пластик подклювник передний Honda Lead AF 20</t>
  </si>
  <si>
    <t>Стекла задних поворотов Honda Lead AF 20</t>
  </si>
  <si>
    <t>Стекла передних поворотов Honda Lead AF 20</t>
  </si>
  <si>
    <t>Стекло передней фары Honda Lead AF 20</t>
  </si>
  <si>
    <t>Стекло стопа Honda Lead AF 20</t>
  </si>
  <si>
    <t>Фильтр воздушный в сборе Honda Lead AF 20</t>
  </si>
  <si>
    <t>Фара передняя Honda Lead AF 48</t>
  </si>
  <si>
    <t>Сальники коленвала Honda Dio-Honda Lead к-кт из 2шт (15,5*25,5*7, 20*31*7)</t>
  </si>
  <si>
    <t>Сальник коленвала (20*31*7) Honda Dio AF27/27/ZX/34/35Honda Tact 30/31/51/Honda Lead AF20/48, KOK</t>
  </si>
  <si>
    <t>Замки Honda Lead к-кт из 3-х (4 провода)</t>
  </si>
  <si>
    <t>Кнопка-стартера Honda Lead/GY6</t>
  </si>
  <si>
    <t>Коленвал Honda Lead 50</t>
  </si>
  <si>
    <t>Коленвал Honda Lead 90</t>
  </si>
  <si>
    <t>Крыльчатка переднего вариатора Honda Lead 100</t>
  </si>
  <si>
    <t>Крыльчатка переднего вариатора Honda Lead 50</t>
  </si>
  <si>
    <t>Редуктор Honda Lead 90 в сборе</t>
  </si>
  <si>
    <t>Сектор заводной (полумесяц) Honda Lead</t>
  </si>
  <si>
    <t>Спидометр Honda Lead</t>
  </si>
  <si>
    <t>Чехол сиденья Honda Lead АF 48</t>
  </si>
  <si>
    <t>Сцепление Honda Lead 50 AF 20 в сборе</t>
  </si>
  <si>
    <t>Сцепление Honda Lead 90 AF 20 в сборе</t>
  </si>
  <si>
    <t>Статор Honda Lead (5+1)</t>
  </si>
  <si>
    <t>Датчик Холла Yamaha</t>
  </si>
  <si>
    <t>Yamaha SA 36-39i</t>
  </si>
  <si>
    <t>Вариатор передний Suzuki AD 110</t>
  </si>
  <si>
    <t>Коленвал Suzuki AD 110</t>
  </si>
  <si>
    <t>Поршень 52,5мм +0,25, кольца, палец 14 к-кт Suzuki AD 110</t>
  </si>
  <si>
    <t>Поршень 52,5мм +0,50, кольца, палец 14 к-кт Suzuki AD 110</t>
  </si>
  <si>
    <t>Поршень 52,5мм +0,75, кольца, палец 14 к-кт Suzuki AD 110</t>
  </si>
  <si>
    <t>Поршень 52,5мм std, кольца, палец 14 к-кт Suzuki AD 110</t>
  </si>
  <si>
    <t>Прокладки двигателя к-кт (полный набор) Suzuki AD 110</t>
  </si>
  <si>
    <t>Ремень 690X17,5 Suzuki AD 100</t>
  </si>
  <si>
    <t>Вариатор передний к-кт Suzuki AD 100</t>
  </si>
  <si>
    <t>Диск колесный задний (3.00-10) Suzuki AD 100</t>
  </si>
  <si>
    <t>Задний стоп в сборе Suzuki AD 100</t>
  </si>
  <si>
    <t>Прокладки двигателя к-кт Suzuki AD 100</t>
  </si>
  <si>
    <t>Ремень 678Х18 Suzuki AD 100</t>
  </si>
  <si>
    <t>Ролики вариатора 17х12-14гр к-кт Suzuki AD 100</t>
  </si>
  <si>
    <t>Стекла поворотов (задние) Suzuki AD 100</t>
  </si>
  <si>
    <t>Стекло фары Suzuki AD 100</t>
  </si>
  <si>
    <t>Крыльчатка вариатора Suzuki AD 100</t>
  </si>
  <si>
    <t>Suzuki Lets</t>
  </si>
  <si>
    <t>Диск колесный задний (3.00-10) Suzuki Lets</t>
  </si>
  <si>
    <t>Замки к-т в сборе (4 провода) Suzuki Lets</t>
  </si>
  <si>
    <t>Коленвал Suzuki Lets</t>
  </si>
  <si>
    <t>Колодки сцепления Suzuki Lets</t>
  </si>
  <si>
    <t>Коммутатор Suzuki Lets 1 (с гарантией)</t>
  </si>
  <si>
    <t>Коммутатор Suzuki Lets 2 (с гарантией)</t>
  </si>
  <si>
    <t>Коммутатор Suzuki Lets 3 (с гарантией)</t>
  </si>
  <si>
    <t>Лепестковый клапан Suzuki Lets</t>
  </si>
  <si>
    <t>Магнит (ротор) Suzuki Lets</t>
  </si>
  <si>
    <t>Пластик клюв Suzuki Lets 2</t>
  </si>
  <si>
    <t>Пластик клюв Suzuki Lets 3</t>
  </si>
  <si>
    <t>Пластик комплект Suzuki Lets (бабочка)</t>
  </si>
  <si>
    <t>Пластик лючок бака Suzuki Lets</t>
  </si>
  <si>
    <t>Повороты в сборе Suzuki Lets 3</t>
  </si>
  <si>
    <t>Подшипник коленвала Suzuki-Suzuki Lets 6006 (55x30x13)</t>
  </si>
  <si>
    <t>Привод маслонасоса Suzuki Lets</t>
  </si>
  <si>
    <t>Реле регулятор напряжения Suzuki Lets</t>
  </si>
  <si>
    <t>Сальники двигателя (к-кт 4шт) Suzuki Lets</t>
  </si>
  <si>
    <t>Стекло спидометра Suzuki Lets 3</t>
  </si>
  <si>
    <t>Стекло стопа и поворотов Suzuki Lets, к-кт 3 шт</t>
  </si>
  <si>
    <t>Тормозные передние колодки (дисковые) Suzuki Lets</t>
  </si>
  <si>
    <t>Фильтр-элемент воздушный Suzuki Lets 3</t>
  </si>
  <si>
    <t>Фонарь задний в сборе Suzuki Lets</t>
  </si>
  <si>
    <t>Чехол сиденья Suzuki Lets</t>
  </si>
  <si>
    <t>Электро клапан карбюратора Suzuki Lets</t>
  </si>
  <si>
    <t>Ремень 788х16х30 Китайская Yamaha</t>
  </si>
  <si>
    <t>Ремень 788х17 Китайская Yamaha</t>
  </si>
  <si>
    <t>Ремень 790х18 Китайская Yamaha</t>
  </si>
  <si>
    <t>Гофра передних амортизаторов Yamaha барабан пара,черные</t>
  </si>
  <si>
    <t>Гофра передних амортизаторов Yamaha барабан пара,красные, к-кт 2 шт</t>
  </si>
  <si>
    <t>Гофра передних амортизаторов Yamaha диск пара</t>
  </si>
  <si>
    <t>Датчик топливный в бак Yamaha</t>
  </si>
  <si>
    <t>Диск колесный задний (3.00-10) Yamaha</t>
  </si>
  <si>
    <t>Замки к-кт c крышкой бака Yamaha</t>
  </si>
  <si>
    <t>Катушка зажигания без надсвечника Yamaha</t>
  </si>
  <si>
    <t>Кольца поршневые Yamaha 40мм std</t>
  </si>
  <si>
    <t>Крышка бака Yamaha</t>
  </si>
  <si>
    <t>Лепестковый клапан карбюратора Yamaha 3KJ</t>
  </si>
  <si>
    <t>Направляющие ремня вариатора Yamaha</t>
  </si>
  <si>
    <t>Патрубок воздушного фильтра Yamaha</t>
  </si>
  <si>
    <t>Подшипник руля Yamaha</t>
  </si>
  <si>
    <t>Привод маслонасоса Yamaha</t>
  </si>
  <si>
    <t>Прокладки двигателя полный набор Yamaha</t>
  </si>
  <si>
    <t>Редуктор задний в сборе (2 вала +шестерни) 5BM Yamaha</t>
  </si>
  <si>
    <t>Реле регулятор напряжения (контакты в ряд) Yamaha</t>
  </si>
  <si>
    <t>Реле стартера Yamaha</t>
  </si>
  <si>
    <t>Ремонтный комплект карбюратора Yamaha</t>
  </si>
  <si>
    <t>Рычаг тормозной к-кт л+п Yamaha</t>
  </si>
  <si>
    <t>Сектор заводной (полумесяц) Yamaha</t>
  </si>
  <si>
    <t>Спидометр в сборе Yamaha</t>
  </si>
  <si>
    <t>Статор 6+1 (фишка 5 проводов) Yamaha</t>
  </si>
  <si>
    <t>Трос газа (двойной) Yamaha</t>
  </si>
  <si>
    <t>Чехол сиденья Yamaha</t>
  </si>
  <si>
    <t>Шатун Yamaha</t>
  </si>
  <si>
    <t>Электро клапан карбюратора Yamaha</t>
  </si>
  <si>
    <t>Карбюратор Yamaha Jog 50 3KJ, Hao Run</t>
  </si>
  <si>
    <t>Фильтр-элемент воздушный Yamaha Jog</t>
  </si>
  <si>
    <t>Ремень 640х16 Yamaha Jog SA-36/39</t>
  </si>
  <si>
    <t>Головка цилиндра (40 мм) Yamaha Jog</t>
  </si>
  <si>
    <t>Рем комплект карбюратора Yamaha Jog</t>
  </si>
  <si>
    <t>Сайлентблок двигателя Yamaha Jog (30 мм *22, квадрат) 2 шт к-кт</t>
  </si>
  <si>
    <t>Кольца поршневые Yamaha 40мм +1,00</t>
  </si>
  <si>
    <t>Фара модель Artistic</t>
  </si>
  <si>
    <t>Пластик комплект Yamaha Jog Space</t>
  </si>
  <si>
    <t>Пластик комплект Yamaha Next Zone</t>
  </si>
  <si>
    <t>Фара модель Next Zone</t>
  </si>
  <si>
    <t>Фара модель Next Zone (модель с дисковым тормозом)</t>
  </si>
  <si>
    <t>Пластик Yamaha Gear передний основной "клюв"</t>
  </si>
  <si>
    <t>Трос спидометра Yamaha Gear</t>
  </si>
  <si>
    <t>Ролики вариатора Yamaha Jog 12х15-6,5гр к-кт</t>
  </si>
  <si>
    <t>Ролики вариатора Yamaha Jog 12х15-5,5гр к-кт</t>
  </si>
  <si>
    <t>Сцепление колодки Yamaha Mint</t>
  </si>
  <si>
    <t>Пластик клюв Yamaha SA 12</t>
  </si>
  <si>
    <t>Фара Yamaha SA 12</t>
  </si>
  <si>
    <t>Трос спидометра Yamaha SA 16</t>
  </si>
  <si>
    <t>Фара Yamaha SA 16</t>
  </si>
  <si>
    <t>Чехол сиденья Yamaha SA 16</t>
  </si>
  <si>
    <t>Стекла передних поворотов к-кт Yamaha SA 16</t>
  </si>
  <si>
    <t>Замок зажигания Yamaha SA 16</t>
  </si>
  <si>
    <t>Тормозной суппорт с колодками Yamaha SA 16</t>
  </si>
  <si>
    <t>Вариатор передний Yamaha Axis 90</t>
  </si>
  <si>
    <t>Коленвал Yamaha Axis 90</t>
  </si>
  <si>
    <t>Сепаратор верхний Yamaha Axis 90 NTN</t>
  </si>
  <si>
    <t>Храповик Yamaha Axis 90 куб</t>
  </si>
  <si>
    <t>Шестерня бендикса Yamaha Axis 90</t>
  </si>
  <si>
    <t>Yamaha BWS 100</t>
  </si>
  <si>
    <t>Амортизатор задний (310мм) Yamaha BWS 100</t>
  </si>
  <si>
    <t>Ремень 750X16,5 Yamaha BWS 100</t>
  </si>
  <si>
    <t>Yamaha Aprio</t>
  </si>
  <si>
    <t>Замок к-кт Yamaha Aprio</t>
  </si>
  <si>
    <t>Пластик подклювник Yamaha Aprio</t>
  </si>
  <si>
    <t>Пластик клюв Yamaha Aprio</t>
  </si>
  <si>
    <t>Стекла поворотов Yamaha Aprio передних к-кт</t>
  </si>
  <si>
    <t>Yamaha Majesty 250</t>
  </si>
  <si>
    <t>Колодки сцепления Yamaha Majesty 250</t>
  </si>
  <si>
    <t>Амортизатор задний Viper Wind 250мм</t>
  </si>
  <si>
    <t>Багажник задний (метал) Viper Wind</t>
  </si>
  <si>
    <t>Габарит передний в сборе Viper Wind</t>
  </si>
  <si>
    <t>Замки Viper Wind к-кт (зажигания, сиденья, багажник)</t>
  </si>
  <si>
    <t>Коврик напольный резиновый Viper Wind</t>
  </si>
  <si>
    <t>Маятник двигателя Viper Wind</t>
  </si>
  <si>
    <t>Переключатели руля Viper Wind к-кт</t>
  </si>
  <si>
    <t>Пластик бардачек под сиденьем (унитаз) Viper Wind</t>
  </si>
  <si>
    <t>Пластик голова (где фара) Viper Wind</t>
  </si>
  <si>
    <t>Пластик клюв Viper Wind</t>
  </si>
  <si>
    <t>Пластик крыло заднее Viper Wind</t>
  </si>
  <si>
    <t>Пластик крыло переднее Viper Wind</t>
  </si>
  <si>
    <t>Пластик ответная часть спидометра Viper Wind</t>
  </si>
  <si>
    <t>Передняя часть под сиденьем, Viper Wind</t>
  </si>
  <si>
    <t>Пластик поддона Viper Wind</t>
  </si>
  <si>
    <t>Пластик пол Viper Wind</t>
  </si>
  <si>
    <t>Подшипник руля Viper Wind в сборе</t>
  </si>
  <si>
    <t>Пружина центральной подножки Viper Wind</t>
  </si>
  <si>
    <t>Резинка (втулка) маятника Viper Wind, Grand Prix</t>
  </si>
  <si>
    <t>Сиденье Viper Wind</t>
  </si>
  <si>
    <t>Спидометр в сборе Viper Wind</t>
  </si>
  <si>
    <t>Стекла поворотов Viper Wind задних к-кт</t>
  </si>
  <si>
    <t>Стекла поворотов Viper Wind передних к-кт</t>
  </si>
  <si>
    <t>Стекло стопа Viper Wind</t>
  </si>
  <si>
    <t>Топливный бак Viper Wind</t>
  </si>
  <si>
    <t>Тормозная система в сборе (передняя) Viper Wind</t>
  </si>
  <si>
    <t>Тормозные колодки (барабанные к-т) Viper Wind</t>
  </si>
  <si>
    <t>Траверса Viper Wind</t>
  </si>
  <si>
    <t>Фара передняя Viper Wind</t>
  </si>
  <si>
    <t>Чехол сиденья Viper Wind</t>
  </si>
  <si>
    <t>Машинка правая тормозная Grand Prix, Китай (под зеркало, резьба 8)</t>
  </si>
  <si>
    <t>Grand Prix (ХОККЕИСТ)</t>
  </si>
  <si>
    <t>Багажник задний (метал) Grand Prix</t>
  </si>
  <si>
    <t>Замки к-кт (зажигания, сиденья, багажник) Grand Prix</t>
  </si>
  <si>
    <t>Коврик напольный резиновый Grand Prix</t>
  </si>
  <si>
    <t>Маятник Grand Prix</t>
  </si>
  <si>
    <t>Пластик бардачек под сиденьем (унитаз) Grand Prix</t>
  </si>
  <si>
    <t>Пластик боковой задний (под сиденьем к-кт) Grand Prix</t>
  </si>
  <si>
    <t>Пластик голова (пластик руля передняя) Grand Prix</t>
  </si>
  <si>
    <t>Пластик задняя соединительная часть (лючок бака) Grand Prix</t>
  </si>
  <si>
    <t>Пластик защита-щиток для рук лев., прав. к-кт 2 шт Grand Prix</t>
  </si>
  <si>
    <t>Пластик клюв (под одинардную фару) Grand Prix</t>
  </si>
  <si>
    <t>Пластик крыло заднее Grand Prix</t>
  </si>
  <si>
    <t>Пластик облицовка "козырек" (над передним колесом) Grand Prix</t>
  </si>
  <si>
    <t>Пластик ответная часть спидометра Grand Prix</t>
  </si>
  <si>
    <t>Пластик передний где фара двойная (клюв) Grand Prix</t>
  </si>
  <si>
    <t>Пластик передняя боковая часть (клюшка) (пара) Grand Prix</t>
  </si>
  <si>
    <t>Пластик пол Grand Prix</t>
  </si>
  <si>
    <t>Пластик решетка облицовки задней боковой лев, прав. к-кт 2шт Grand Prix</t>
  </si>
  <si>
    <t>Пластик решетка передней фары Grand Prix</t>
  </si>
  <si>
    <t>Повороты задние Grand Prix (лев., прав. К-кт)</t>
  </si>
  <si>
    <t>Проводка центральная Grand Prix</t>
  </si>
  <si>
    <t>Сиденье Grand Prix</t>
  </si>
  <si>
    <t>Фара передняя в сборе одинарная Grand Prix</t>
  </si>
  <si>
    <t>Фонарь задний в сборе Grand Prix</t>
  </si>
  <si>
    <t>Траверса (27 мм) Grand Prix</t>
  </si>
  <si>
    <t>Чехол сиденья Grand Prix</t>
  </si>
  <si>
    <t>Тормозная система в сборе (передняя дисковая) Grand Prix</t>
  </si>
  <si>
    <t>Active JH 110</t>
  </si>
  <si>
    <t>Амортизатор передний Viper Tornado 250 (пара)</t>
  </si>
  <si>
    <t>Катушка зажигания (высоковольтная) Viper Tornado 250</t>
  </si>
  <si>
    <t>Колодки сцепления (голые) Viper Tornado 250</t>
  </si>
  <si>
    <t>Направляющие цепи ГРМ Viper Tornado 250, лыжи</t>
  </si>
  <si>
    <t>Натяжитель цепи (подходит на 80 куб) Viper Tornado 250</t>
  </si>
  <si>
    <t>Патрубок карбюратора Viper Tornado 250</t>
  </si>
  <si>
    <t>Переключатели (пульты руля) Viper Tornado 250</t>
  </si>
  <si>
    <t>Рем комплект водяной помпы Viper Tornado 250</t>
  </si>
  <si>
    <t>Стартер в сборе Viper Tornado 250</t>
  </si>
  <si>
    <t>Стекла передних поворотов Viper Tornado 250</t>
  </si>
  <si>
    <t>Фильтр-элемент Viper Tornado 250</t>
  </si>
  <si>
    <t>Цепь масляного насоса Viper Tornado 250</t>
  </si>
  <si>
    <t>Шланг тормозной задний 200мм (магистраль) Viper Tornado 250</t>
  </si>
  <si>
    <t>Амортизатор задний Delta "хром" усиленный регулируемый 360 мм</t>
  </si>
  <si>
    <t>Болт слива масла Delta</t>
  </si>
  <si>
    <t>Вал эксцентрик развода колодок Delta</t>
  </si>
  <si>
    <t>Вставка ручки газа Delta</t>
  </si>
  <si>
    <t>Втулки направляющие головки к-кт 2 шт Delta</t>
  </si>
  <si>
    <t>Гайка траверсы (хром) Delta</t>
  </si>
  <si>
    <t>Гофры передних амортизаторов Delta d=25-27mm L=150mm КРАСНЫЙ</t>
  </si>
  <si>
    <t>Гофры передних амортизаторов Delta d=25-27mm L=150mm ЧЕРНЫЙ</t>
  </si>
  <si>
    <t>Датчик коробки передач Delta</t>
  </si>
  <si>
    <t>Датчик тормозной передний с проводом (тонкий) Delta</t>
  </si>
  <si>
    <t>Двигатель в сборе Delta 70 куб механика</t>
  </si>
  <si>
    <t>Демпферная резинка Delta заднего колеса (к-кт 4шт, черная тканевая)</t>
  </si>
  <si>
    <t>Демпферные резинки красные резиновые Delta</t>
  </si>
  <si>
    <t>Диск сцепления Delta механика</t>
  </si>
  <si>
    <t>Замки к-кт (зажигание, крышка бака) Delta</t>
  </si>
  <si>
    <t>Звезда задняя 420H-41 зуб Delta</t>
  </si>
  <si>
    <t>Звезда задняя 428-39 (каленая) Delta</t>
  </si>
  <si>
    <t>Звезда задняя 428-41(каленая) Delta</t>
  </si>
  <si>
    <t>Звезда задняя 428H-41 зуб (стандарт) Delta</t>
  </si>
  <si>
    <t>Звезда коленвала Delta 70</t>
  </si>
  <si>
    <t>Звезда передняя 428х15, Delta,TMMP</t>
  </si>
  <si>
    <t>Звезда распредвала (ГРМ) Delta 70</t>
  </si>
  <si>
    <t>Картер левый Delta (под подшипник диам. 28 мм)</t>
  </si>
  <si>
    <t>Катушки статора магнето Delta к-кт 2 шт</t>
  </si>
  <si>
    <t>Коленвал Delta 70 куб в сборе</t>
  </si>
  <si>
    <t>Коленвал Delta 70 куб в сборе Китай</t>
  </si>
  <si>
    <t>Коллектор впускной Delta (метал)</t>
  </si>
  <si>
    <t>Корзина сцепления механика двигатель Delta 70-110 куб</t>
  </si>
  <si>
    <t>Коробка передач Delta,первичный и вторичный вал 14 мм</t>
  </si>
  <si>
    <t>Коромысло (рокер) клапана Delta + направляющие в сборе</t>
  </si>
  <si>
    <t>Коромысло (рокер) клапана Delta пара</t>
  </si>
  <si>
    <t>Коромысло натяжителя цепи ГРМ Delta</t>
  </si>
  <si>
    <t>Кран топливный Delta</t>
  </si>
  <si>
    <t>Крепление передней фары Delta (пара)</t>
  </si>
  <si>
    <t>Крыло заднее Delta хромированное качество</t>
  </si>
  <si>
    <t>Крышка бака Delta (с ключем)</t>
  </si>
  <si>
    <t>Крышка генератора Delta для безстартерного двигателя</t>
  </si>
  <si>
    <t>Крышка головки Delta цилиндра (со стороны свечи зажиг.)</t>
  </si>
  <si>
    <t>Крышка головки цилиндра Delta верхняя</t>
  </si>
  <si>
    <t>Крышка головки цилиндра Delta, где звезда распредвала (метал)</t>
  </si>
  <si>
    <t>Ножка переключения передач Delta</t>
  </si>
  <si>
    <t>Ось центральной подножки Delta</t>
  </si>
  <si>
    <t>Подшипник заднего колеса 6301 Delta</t>
  </si>
  <si>
    <t>Подшипник коробки Delta игольчатый НК13,5/12 (13,5*20*12)</t>
  </si>
  <si>
    <t>Подшипник коробки Delta игольчатый НК1412 (14*20*12)</t>
  </si>
  <si>
    <t>Подшипник переднего колеса Delta 6300</t>
  </si>
  <si>
    <t>Подшипник ступицы Delta 6203</t>
  </si>
  <si>
    <t>Прокладки поршневой Delta 70 куб к-кт (с сальник. клапанов и колечк.)</t>
  </si>
  <si>
    <t>Пружина боковой подножки Delta</t>
  </si>
  <si>
    <t>Пружина задней тормозной жабки Delta</t>
  </si>
  <si>
    <t>Пружина центральной подножки Delta</t>
  </si>
  <si>
    <t>Распредвал Delta 125 куб</t>
  </si>
  <si>
    <t>Распредвал Delta 70 куб</t>
  </si>
  <si>
    <t>Реле поворотов круглое Delta</t>
  </si>
  <si>
    <t>Ремонтный к-кт амортизаторов передних (пружины, сальники, втулки) Delta</t>
  </si>
  <si>
    <t>Ремонтный к-кт карбюратора Delta</t>
  </si>
  <si>
    <t>Ролик цепи грм Delta направляющий 1 шт</t>
  </si>
  <si>
    <t>Ролик натяжителя цепи ГРМ Delta малый пластиковый зуб</t>
  </si>
  <si>
    <t>Ролики натяжные ГРМ Delta+коромысло+болт к-кт</t>
  </si>
  <si>
    <t>Ролики натяжные цепи ГРМ Delta к-кт 3 шт</t>
  </si>
  <si>
    <t>Ролики натяжные цепи ГРМ Delta+ коромысло к-кт 4 шт</t>
  </si>
  <si>
    <t>Сайлентблок амортизатора Delta к-кт 4шт (желтые)</t>
  </si>
  <si>
    <t>Сальник клапана красный Delta к-т 10 шт в упак.</t>
  </si>
  <si>
    <t>Сеточка квадратная маслонасоса Delta</t>
  </si>
  <si>
    <t>Фильтр-элемент воздушный Delta (поролон)</t>
  </si>
  <si>
    <t>Щётки стартера к-кт Delta</t>
  </si>
  <si>
    <t>Щуп маслянный Delta 70 куб. хром</t>
  </si>
  <si>
    <t>Дуги защитные Alpha (с креплением)</t>
  </si>
  <si>
    <t>Жабка тормозная Delta/Alpha задняя с проводом</t>
  </si>
  <si>
    <t>Звезда передняя 420*14 Alpha/Delta</t>
  </si>
  <si>
    <t>Звезда передняя 420*15 Alpha/Delta</t>
  </si>
  <si>
    <t>Звезда передняя 420*16 Alpha/Delta</t>
  </si>
  <si>
    <t>Звезда передняя 428*13 Alpha/Delta</t>
  </si>
  <si>
    <t>Звезда передняя 428*14 Alpha/Delta</t>
  </si>
  <si>
    <t>Звезда передняя 428*14 каленая Alpha/Delta</t>
  </si>
  <si>
    <t>Звезда передняя 428*15 Alpha/Delta</t>
  </si>
  <si>
    <t>Звезда передняя 428*15 каленая Alpha/Delta</t>
  </si>
  <si>
    <t>Звезда передняя 428*16 Alpha/Delta</t>
  </si>
  <si>
    <t>Звезда передняя 428*16 каленая Alpha/Delta</t>
  </si>
  <si>
    <t>Звезда передняя 428*17 Alpha/Delta</t>
  </si>
  <si>
    <t>Звезда передняя 428*17 каленая Alpha/Delta</t>
  </si>
  <si>
    <t>Катушка зажигания Alpha с кронштейном крепления (черная)</t>
  </si>
  <si>
    <t>Коробка передач Alpha,первичный и вторичный вал 12 мм</t>
  </si>
  <si>
    <t>Кран топливный Alpha</t>
  </si>
  <si>
    <t>Крепление для защитной дуги Alpha</t>
  </si>
  <si>
    <t>Крыло заднее Alpha черное</t>
  </si>
  <si>
    <t>Крышка бака Alpha (с ключем)</t>
  </si>
  <si>
    <t>Крышка коленвала Delta, Alpha (тарелка отделителя масла)</t>
  </si>
  <si>
    <t>Набор болтов двигателя Delta, Alpha 28 шт.</t>
  </si>
  <si>
    <t>Переключатели Alpha к-кт</t>
  </si>
  <si>
    <t>Предохранитель стекло Alpha</t>
  </si>
  <si>
    <t>Прокладки двигателя JH 70, Delta/Alpha, (полный набор), Bajaj</t>
  </si>
  <si>
    <t>Рем. к-кт передней вилки Alpha 110 куб.</t>
  </si>
  <si>
    <t>Ремонтный к-кт карбюратора Alpha</t>
  </si>
  <si>
    <t>Фильтр-элемент воздушный Alpha (картон)</t>
  </si>
  <si>
    <t>Электростартер квадроцикл с двигателем типа Alpha</t>
  </si>
  <si>
    <t>Датчик холла Delta/Active</t>
  </si>
  <si>
    <t>Бак топливный Active</t>
  </si>
  <si>
    <t>Вал заводной Active 110 куб (прямой зуб) в сборе</t>
  </si>
  <si>
    <t>Двигатель в сборе Active полуавтомат 110 куб.</t>
  </si>
  <si>
    <t>Диски сцепления Active</t>
  </si>
  <si>
    <t>Звезда задняя Active 428H-36 зуб калёная</t>
  </si>
  <si>
    <t>Звезда распредвала Active</t>
  </si>
  <si>
    <t>Кнопка поворота Active</t>
  </si>
  <si>
    <t>Кнопка сигнала Active</t>
  </si>
  <si>
    <t>Кнопка стартера Active</t>
  </si>
  <si>
    <t>Коленвал 110 куб Active</t>
  </si>
  <si>
    <t>Коробка передач (два вала с шестернями) Active</t>
  </si>
  <si>
    <t>Машинка переднего тормоза (главный цилиндр) Active</t>
  </si>
  <si>
    <t>Натяжитель ходовой цепи Active,к-кт</t>
  </si>
  <si>
    <t>Патрубок воздушного фильтра (резиновый) Active</t>
  </si>
  <si>
    <t>Пластик, соединительная часть задних верхних боковушек Active</t>
  </si>
  <si>
    <t>Проводка центральная Active</t>
  </si>
  <si>
    <t>Пружина боковой подножки Active</t>
  </si>
  <si>
    <t>Пружина задней тормозной жабки Active</t>
  </si>
  <si>
    <t>Пружина центральной подножки Active</t>
  </si>
  <si>
    <t>Резинки передних подножек к-кт Active</t>
  </si>
  <si>
    <t>Реле-регулятор напряжения (4 провода в фишке) Active 110</t>
  </si>
  <si>
    <t>Реле-регулятор напряжения широкий (4 контакта в 2 ряда) Active 110</t>
  </si>
  <si>
    <t>Руль Active</t>
  </si>
  <si>
    <t>Рычаг подсоса Active</t>
  </si>
  <si>
    <t>Рычаг тормозной правый Active</t>
  </si>
  <si>
    <t>Сиденье Active (оригинал)</t>
  </si>
  <si>
    <t>Спидометр в сборе Active (Viper фирм.)</t>
  </si>
  <si>
    <t>Статор Active (катушки 5+1) фишка 3+2 провода узкая фишка</t>
  </si>
  <si>
    <t>Стекло стопа Active</t>
  </si>
  <si>
    <t>Тормозная ножка Active 110 куб</t>
  </si>
  <si>
    <t>Тормозная система (передняя в сборе) Active</t>
  </si>
  <si>
    <t>Фильтр воздушный в сборе Active</t>
  </si>
  <si>
    <t>Хомут ручки газа (домик) Active</t>
  </si>
  <si>
    <t>Болт натяжителя цепи ГРМ Delta/Alpha</t>
  </si>
  <si>
    <t>Zubr CB 200 T</t>
  </si>
  <si>
    <t>Траверса под алюминиевые перья Zubr 250 куб. 42 мм, в сборе</t>
  </si>
  <si>
    <t>Траверса под металлические перья Zubr 250 куб. 31 мм в сборе</t>
  </si>
  <si>
    <t>Кожух защиты приводной цепи Delta/Alpha</t>
  </si>
  <si>
    <t>Кольца поршневые 50 мм std (комплект) Delta 100 куб</t>
  </si>
  <si>
    <t>Тормозные колодки Delta/Alpha пружины косые</t>
  </si>
  <si>
    <t>Пружина педали тормоза Delta/Active</t>
  </si>
  <si>
    <t>Задние боковушки F50/Victory</t>
  </si>
  <si>
    <t>Датчик топливный Suzuki Lets/Viper Zip</t>
  </si>
  <si>
    <t>Успокоитель ходовой цепи Active</t>
  </si>
  <si>
    <t>Кольца TB-50 поршневые 41 мм +0,25</t>
  </si>
  <si>
    <t>Кольца TB-50 поршневые 41 мм std</t>
  </si>
  <si>
    <t>Поршень TB-50 41 мм std</t>
  </si>
  <si>
    <t>Поршень TB-50 41 мм +0,25</t>
  </si>
  <si>
    <t>Глушитель TB-60</t>
  </si>
  <si>
    <t>Головка (голая) цилиндроа TB-60</t>
  </si>
  <si>
    <t>Звезда коленвала TB-60</t>
  </si>
  <si>
    <t>Карбюратор TB-60</t>
  </si>
  <si>
    <t>Катушка зажигания (комутатор) с надсвечником 90 градусов TB-60</t>
  </si>
  <si>
    <t>Коленвал TB-60</t>
  </si>
  <si>
    <t>Кольца TB-60 поршневые 43 мм +0,25</t>
  </si>
  <si>
    <t>Кольца TB-60 поршневые 43 мм std</t>
  </si>
  <si>
    <t>Крыльчатка двигателя TB-60</t>
  </si>
  <si>
    <t>Лепестковый клапан карбюратора TB-60</t>
  </si>
  <si>
    <t>Магнит (ротор) TB-60</t>
  </si>
  <si>
    <t>Маслонасос TB-60</t>
  </si>
  <si>
    <t>Патрубок воздушного фильтра TB-60</t>
  </si>
  <si>
    <t>Поршень TB-60 43 мм std</t>
  </si>
  <si>
    <t>Поршень TB-60 43 мм +0,25</t>
  </si>
  <si>
    <t>Поршень TB-60 43 мм +0,50</t>
  </si>
  <si>
    <t>Пружинка заводной ножки TB-60</t>
  </si>
  <si>
    <t>Сектор (полумесяц) заводной TB-60</t>
  </si>
  <si>
    <t>Статор TB-60</t>
  </si>
  <si>
    <t>Храповик TB-60</t>
  </si>
  <si>
    <t>Цепь привода колеса (вариатора) TB-60</t>
  </si>
  <si>
    <t>КИТАЙСКАЯ ЯМАХА (Yamaha Stels) ДВИГАТЕЛЬ 2Т</t>
  </si>
  <si>
    <t>Бендикс в сборе (под 16мм) обгонная муфта Yamaha Stels</t>
  </si>
  <si>
    <t>Вал первичный Yamaha Stels</t>
  </si>
  <si>
    <t>Генератор в сборе (магнит + статор) Yamaha Stels</t>
  </si>
  <si>
    <t>Заводная ножка Yamaha Stels</t>
  </si>
  <si>
    <t>Замок зажигания в сборе Yamaha Stels</t>
  </si>
  <si>
    <t>Крышка вариатора Yamaha Stels, (Китайская Yamaha), с окошком</t>
  </si>
  <si>
    <t>Магнит (ротор) Yamaha Stels</t>
  </si>
  <si>
    <t>Маслонасос Yamaha Stels</t>
  </si>
  <si>
    <t>Обдув цилиндра+кожух вентилятора Yamaha Stels</t>
  </si>
  <si>
    <t>Подшипник коленвала 6203 (Honda Pal, 3KJ, Yamaha Stels) (40x16x12)</t>
  </si>
  <si>
    <t>Подшипник коленвала 6204 (AD, Suzuki Lets, Yamaha Stels, 3KJ) (47x20x14)</t>
  </si>
  <si>
    <t>Поршень Yamaha Stels 40мм std в сборе (палец 12мм)</t>
  </si>
  <si>
    <t>Поршень Yamaha Stels 40мм +0,25 в сборе (палец 12мм)</t>
  </si>
  <si>
    <t>Поршень Yamaha Stels 44мм std в сборе (палец 12мм)</t>
  </si>
  <si>
    <t>Поршень Yamaha Stels 47мм +0,25 в сборе (палец 12мм)</t>
  </si>
  <si>
    <t>Поршень Yamaha Stels 47мм std в сборе (палец 12мм)</t>
  </si>
  <si>
    <t>Статор(генератор) Yamaha Stels</t>
  </si>
  <si>
    <t>Фильтр воздушный в сборе Yamaha Stels</t>
  </si>
  <si>
    <t>Храповик с ответной шестернёй Yamaha Stels</t>
  </si>
  <si>
    <t>Электроклапан Yamaha Stels</t>
  </si>
  <si>
    <t>Подшипник коленвала 6203 (Honda Pal, 3KJ, Yamaha Stels) (40x16x12) Тайвань</t>
  </si>
  <si>
    <t>Подшипник коленвала 6203 (Honda Pal, 3KJ, Yamaha Stels) (40x16x12) Япония</t>
  </si>
  <si>
    <t>Колодки сцепления Yamaha Stels трехколодочные</t>
  </si>
  <si>
    <t>ZS 125-J Sonic, CB 150, CG 150, CG 125</t>
  </si>
  <si>
    <t>Шестерня привода спидометра Sonic 125-J</t>
  </si>
  <si>
    <t>Фара передняя круглая хром качество Zubr T200</t>
  </si>
  <si>
    <t>Фонарь задний Zubr T200</t>
  </si>
  <si>
    <t>Шлицевая часть кардана большая Zubr T200</t>
  </si>
  <si>
    <t>Шлицевая часть кардана малая Zubr T200</t>
  </si>
  <si>
    <t>Бак топливный Zubr T200, КРАСНЫЙ</t>
  </si>
  <si>
    <t>Диск колесный задний (стальной) на 5 болтов Zubr T200</t>
  </si>
  <si>
    <t>Диски сцепеления Zubr T200 к-кт 5 шт</t>
  </si>
  <si>
    <t>Замок зажигания в сборе Zubr T200</t>
  </si>
  <si>
    <t>Кольца поршневые Zubr T200 63,50mm</t>
  </si>
  <si>
    <t>Крестовина 44*19 Zubr T200</t>
  </si>
  <si>
    <t>Крестовина 46*20 Zubr T200</t>
  </si>
  <si>
    <t>Крестовина 55*20 Zubr T200</t>
  </si>
  <si>
    <t>Крестовина в сборе со шлицевой частью к раздатке Zubr T200</t>
  </si>
  <si>
    <t>Маслонасос Zubr T200 (шестерня 39 зубов)</t>
  </si>
  <si>
    <t>Патрубок резиновый карбюратора Zubr T200</t>
  </si>
  <si>
    <t>Прокладки поршневой к-т Zubr T200</t>
  </si>
  <si>
    <t>Редуктор задний в сборе Zubr T200</t>
  </si>
  <si>
    <t>Резинка глушителя Zubr T200</t>
  </si>
  <si>
    <t>Реле зарядки 4 провода узкая фишка Zubr T200</t>
  </si>
  <si>
    <t>Реле поворотов 2 контакта Zubr T200</t>
  </si>
  <si>
    <t>Ремонтный к-кт бендикса Zubr T200</t>
  </si>
  <si>
    <t>Спидометр Zubr T200</t>
  </si>
  <si>
    <t>Стекло стопа V150A</t>
  </si>
  <si>
    <t>Трос спидометра V150A наружная резьба</t>
  </si>
  <si>
    <t>Траверса Viper F50</t>
  </si>
  <si>
    <t>Диск колесный передний литой Viper Legend под диск.тормоз</t>
  </si>
  <si>
    <t>Пластик боковушки Viper Legend задние (под сиденьем) к-кт</t>
  </si>
  <si>
    <t>Пластик голова (где фара) Viper Legend</t>
  </si>
  <si>
    <t>Пластик задняя стыковочная панель Viper Legend</t>
  </si>
  <si>
    <t>Пластик клюв Viper Legend</t>
  </si>
  <si>
    <t>Сиденье Viper Legend</t>
  </si>
  <si>
    <t>Фара передняя Viper Legend</t>
  </si>
  <si>
    <t>Viper Wind</t>
  </si>
  <si>
    <t>Крепления звезды на панель демпферную MX Sport</t>
  </si>
  <si>
    <t>Пластик задние боковушки MX Sport</t>
  </si>
  <si>
    <t>Головка цилиндра Honda Dio AF 34 40мм</t>
  </si>
  <si>
    <t>Двигатель Honda Dio AF 34-35 б/у без пробега по Украине</t>
  </si>
  <si>
    <t>Пластик клюв Honda Tact AF 16</t>
  </si>
  <si>
    <t>Пластик клюв Honda Tact AF 24 чёрный</t>
  </si>
  <si>
    <t>Honda Tact AF 16, 9, 24, 30</t>
  </si>
  <si>
    <t>Глушитель Honda Tact AF 16</t>
  </si>
  <si>
    <t>Стекла передних поворотов Honda Tact AF 16</t>
  </si>
  <si>
    <t>Фара передняя Honda Tact AF 16</t>
  </si>
  <si>
    <t>Боковина под сиденьем Honda Tact AF 24 (левая сторона)</t>
  </si>
  <si>
    <t>Глушитель Honda Dio AF18, Honda Tact AF 24 (плоский)</t>
  </si>
  <si>
    <t>Датчик Холла Honda Dio AF 18/27/28/34/35, Honda Tact AF 24/30</t>
  </si>
  <si>
    <t>Стекло спидометра Honda Tact AF 24</t>
  </si>
  <si>
    <t>Боковина под сиденьем Honda Lead AF 20 (правая сторона)</t>
  </si>
  <si>
    <t>Пластик крыло переднее Honda Lead AF 20</t>
  </si>
  <si>
    <t>Повороты передние Honda Lead AF 20</t>
  </si>
  <si>
    <t>Электроклапан Suzuki AD50-100</t>
  </si>
  <si>
    <t>Привод маслонасоса Suzuki AD 100 длина 80 мм серый</t>
  </si>
  <si>
    <t>Сцепление в сборе Yamaha</t>
  </si>
  <si>
    <t>Пружина сцепления Yamaha</t>
  </si>
  <si>
    <t>Радиатор системы охлаждения Yamaha SA 36 J/Vino/Gear</t>
  </si>
  <si>
    <t>Распредвал Yamaha SA 36J/Vino/Gear 4T, в сборе</t>
  </si>
  <si>
    <t>Пластик накладка багажника Viper Wind</t>
  </si>
  <si>
    <t>Бак топливный Viper Storm</t>
  </si>
  <si>
    <t>Замки Viper Storm к-кт (зажигания, сиденья, багажник)</t>
  </si>
  <si>
    <t>Коврик напольный резиновый Viper Storm</t>
  </si>
  <si>
    <t>Пластик бардачек под сиденьем (унитаз) Viper Storm</t>
  </si>
  <si>
    <t>Пластик голова Viper Storm Fotong (повороты круглые)</t>
  </si>
  <si>
    <t>Пластик клюв (модель Viper Storm New)</t>
  </si>
  <si>
    <t>Пластик ответная часть спидометра Viper Storm</t>
  </si>
  <si>
    <t>Пластик поддон пластик Viper Storm</t>
  </si>
  <si>
    <t>Подшипник рулевой в сборе (к-кт) Viper Storm</t>
  </si>
  <si>
    <t>Проводка центральная Viper Storm</t>
  </si>
  <si>
    <t>Сиденье Viper Storm</t>
  </si>
  <si>
    <t>Стекло задних поворотов Viper Storm</t>
  </si>
  <si>
    <t>Стекло стопа Viper Storm</t>
  </si>
  <si>
    <t>Фара передняя в сборе (Viper Storm New)</t>
  </si>
  <si>
    <t>Фара передняя в сборе (Viper Storm старая)</t>
  </si>
  <si>
    <t>Viper Legend</t>
  </si>
  <si>
    <t>Viper Storm</t>
  </si>
  <si>
    <t>Кнопки (к-кт из 5-ти шт) черные</t>
  </si>
  <si>
    <t>Трос газа Viper Storm (гайка, гайка) 150 куб 190 мм</t>
  </si>
  <si>
    <t>Щиток передний TIGER (разновидность Viper Race) 12 " колесо</t>
  </si>
  <si>
    <t>Viper Race</t>
  </si>
  <si>
    <t>Датчик переднего тормоза (правый квадрат) Viper Race</t>
  </si>
  <si>
    <t>Коврик напольный резиновый Viper Race</t>
  </si>
  <si>
    <t>Крышка бака Viper Race (Yamaha)</t>
  </si>
  <si>
    <t>Пластик бардачек под сиденьем (унитаз) Viper Race</t>
  </si>
  <si>
    <t>Пластик боковушки задние (пара) Viper Race</t>
  </si>
  <si>
    <t>Пластик вставка треугольная подклювника где фара Viper Race</t>
  </si>
  <si>
    <t>Пластик деко переднее где фара (Viper Race 2)</t>
  </si>
  <si>
    <t>Пластик крыло заднее Viper Race</t>
  </si>
  <si>
    <t>Пластик крыло переднее модель Viper Race New 3</t>
  </si>
  <si>
    <t>Пластик накладка клюва (деко) (белый цвет) Viper Race</t>
  </si>
  <si>
    <t>Сиденье Viper Race</t>
  </si>
  <si>
    <t>Тормозной цилиндр верхний передний правый Viper Race</t>
  </si>
  <si>
    <t>Траверса Viper Race 80 куб тонкий шток (крепление на 2 болта)</t>
  </si>
  <si>
    <t>Фара передняя в сборе (Viper Race 1)</t>
  </si>
  <si>
    <t>Фара передняя в сборе (Viper Race 2)</t>
  </si>
  <si>
    <t>Фара передняя в сборе (Viper Race 3)</t>
  </si>
  <si>
    <t>Пластик крыло переднее Viper Race 1, 2</t>
  </si>
  <si>
    <t>Диск колесный передний на 2,50-12 Viper Zip</t>
  </si>
  <si>
    <t>Пластик клюв Viper Zip</t>
  </si>
  <si>
    <t>Пластик голова Viper Navigator</t>
  </si>
  <si>
    <t>Повороты передние Viper Navigator, пара</t>
  </si>
  <si>
    <t>Клюв Viper Navigator</t>
  </si>
  <si>
    <t>Viper Navigator</t>
  </si>
  <si>
    <t>Пластик вставки задних боковушек Viper Matrix</t>
  </si>
  <si>
    <t>Пластик голова Viper Matrix</t>
  </si>
  <si>
    <t>Подшипник руля Viper Matrix и Storm</t>
  </si>
  <si>
    <t>Траверса Viper Matrix</t>
  </si>
  <si>
    <t>Viper Matrix</t>
  </si>
  <si>
    <t>Пластик задние боковушки к-кт Viper Matrix</t>
  </si>
  <si>
    <t>Сиденье Viper Matrix</t>
  </si>
  <si>
    <t>Диск колесный передний 3.50-13 (дисковый тормоз) Viper Matrix</t>
  </si>
  <si>
    <t>Viper Cruizer</t>
  </si>
  <si>
    <t>Иголки шатуна Ява верхние, набор</t>
  </si>
  <si>
    <t>Плата зажигания Ява 6-12V</t>
  </si>
  <si>
    <t>Рычаг тормоза и сцепления ИЖ с хомутами</t>
  </si>
  <si>
    <t>Цепь привода колеса ИЖ 350 520H*104L</t>
  </si>
  <si>
    <t>Бензобак Goodluck 4500</t>
  </si>
  <si>
    <t>Глушитель Goodluck</t>
  </si>
  <si>
    <t>Коленвал серый шатун Goodluck</t>
  </si>
  <si>
    <t>Коленвал красный шатун Goodluck</t>
  </si>
  <si>
    <t>Крышка тормоза косая Goodluck</t>
  </si>
  <si>
    <t>Шина 18 Goodluck 4500</t>
  </si>
  <si>
    <t>Цепь 36 зв(супер зуб)3,25 на1,3 Goodluck</t>
  </si>
  <si>
    <t>Цепь 36зв (супер зуб) шаг 3,25 на 1,3 Goodluck</t>
  </si>
  <si>
    <t>Сцепление Goodluck 4500</t>
  </si>
  <si>
    <t>Фильтр топливный Goodluck (в корпусе пластик)</t>
  </si>
  <si>
    <t>Цепь 64 зв. Husqvarna</t>
  </si>
  <si>
    <t>Husqvarna (137, 142)</t>
  </si>
  <si>
    <t>Карбюратор Husqvarna 137-142</t>
  </si>
  <si>
    <t>Коленвал Husqvarna 137-142</t>
  </si>
  <si>
    <t>Крышка тормоза Husqvarna 137-142</t>
  </si>
  <si>
    <t>Маслонасос Husqvarna 137-142</t>
  </si>
  <si>
    <t>Маховик (магнит) Husqvarna 137-142</t>
  </si>
  <si>
    <t>Переходник карбюратора Husqvarna</t>
  </si>
  <si>
    <t>Подшипник коленвала Husqvarna</t>
  </si>
  <si>
    <t>Пружина стартера Husqvarna 137-142</t>
  </si>
  <si>
    <t>Сальник бензопила, Partner, Husqvarna</t>
  </si>
  <si>
    <t>Стартер в сборе Husqvarna 137-142</t>
  </si>
  <si>
    <t>Сцепление Husqvarna 137-142</t>
  </si>
  <si>
    <t>Фильтр воздушный Husqvarna 137-142</t>
  </si>
  <si>
    <t>Husqvarna</t>
  </si>
  <si>
    <t>Цепь 32 звена 3,25 на 1,3 супер зуб Husqvarna</t>
  </si>
  <si>
    <t>Сцепление в сборе (алюминиевый шкив) Viper Tornado 250</t>
  </si>
  <si>
    <t>Сцепление в сборе с колоколом 4т GY6-80</t>
  </si>
  <si>
    <t>Сцепление Suzuki AD 100</t>
  </si>
  <si>
    <t>Сцепление в сборе (без колокола) Suzuki Lets</t>
  </si>
  <si>
    <t>Сцепление в сборе Suzuki Lets с колоколом</t>
  </si>
  <si>
    <t>Сцепление Yamaha Majesty 250 куб (16 шлицов в колоколе, диаметр алюминиевого блина 165мм)</t>
  </si>
  <si>
    <t>Сцепление Honda Dio AF 18</t>
  </si>
  <si>
    <t>Сцепление Honda Dio AF 27</t>
  </si>
  <si>
    <t>Сцепление в сборе Yamaha Axis 90</t>
  </si>
  <si>
    <t>Viper Zip</t>
  </si>
  <si>
    <t>Советские мотоциклы</t>
  </si>
  <si>
    <t>Якорь генератора Ява 12V</t>
  </si>
  <si>
    <t>Ява 350 6V 12V</t>
  </si>
  <si>
    <t>Проводка Ява 6V</t>
  </si>
  <si>
    <t>Якорь генератора Ява 6V</t>
  </si>
  <si>
    <t>Реле поповротов 6V МТ</t>
  </si>
  <si>
    <t>Зарядное устройство 6V/12V 6 Amp импульсное Lavita 192206</t>
  </si>
  <si>
    <t>Сальники набор Ява 12V</t>
  </si>
  <si>
    <t>Фланец задней части кардана Zubr T200</t>
  </si>
  <si>
    <t>Карбюратор Юпитер К-65Д</t>
  </si>
  <si>
    <t>Карбюратор Планета К-65И</t>
  </si>
  <si>
    <t>Карбюратор Минск К-65С (квадратная заслонка).</t>
  </si>
  <si>
    <t>Карбюратор Юпитер К-68Д</t>
  </si>
  <si>
    <t>Цепь 57 зв. (Электропила)</t>
  </si>
  <si>
    <t>Стекло закрытого шлема (малое отверстие)</t>
  </si>
  <si>
    <t>Стекло закрытого шлема (большое отверстие)</t>
  </si>
  <si>
    <t>Шланг топливный силиконовый оранжевый (внешн.8мм, внутр. 5мм) 20 м</t>
  </si>
  <si>
    <t>Шланг топливный силиконовый зеленый (внешн.8мм, внутр. 5мм) 20 м</t>
  </si>
  <si>
    <t>Поршневая группа GY6-80 куб, d=47 мм, палец 13 мм, поршень,кольца,прокладки</t>
  </si>
  <si>
    <t>Поршневая группа GY6-100 куб, d=50 мм, палец 13 мм, поршень,кольца,прокладки</t>
  </si>
  <si>
    <t>Поршневая группа Yamaha Stels 50 куб, d=40 мм, палец 12 мм, поршень, кольца, палец к-кт</t>
  </si>
  <si>
    <t>Поршневая группа Yamaha Stels 65 куб, d=44 мм, палец 12 мм, поршень, кольца, палец к-кт в сборе</t>
  </si>
  <si>
    <t>Поршневая группа Yamaha Stels 50 куб, d=40 мм, палец 10 мм, поршень, кольца, палец к-кт</t>
  </si>
  <si>
    <t>Прокладки цилиндра Honda Dio 34 50 куб</t>
  </si>
  <si>
    <t>Прокладки поршневой Honda SH150 куб, к-кт</t>
  </si>
  <si>
    <t>Прокладки цилиндра Yamaha 50 куб</t>
  </si>
  <si>
    <t>Диск колесный задний Viper Storm 150 куб 3,50/13 19 шлицов, дисковый тормоз</t>
  </si>
  <si>
    <t>Диск тормозной передний Viper Storm 150 куб на 3 отверстия (выпуклый)</t>
  </si>
  <si>
    <t>Пластик карман Viper Storm 50-150 куб, (старая модель, линза)</t>
  </si>
  <si>
    <t>Пластик комплект Viper Storm 50/125/150 куб</t>
  </si>
  <si>
    <t>Стекло фары Viper Storm new 50/150 куб</t>
  </si>
  <si>
    <t>Тормозная система Viper Storm 150 куб, задняя, в сборе</t>
  </si>
  <si>
    <t>Шестерня маслонасоса GY6 150 куб</t>
  </si>
  <si>
    <t>Прокладки двигателя JH 110 куб, Alpha/Delta/Active, (полный набор), Bajaj</t>
  </si>
  <si>
    <t>Прокладки двигателя JH 110 куб, Alpha/Delta/Active, (полный набор), DDL</t>
  </si>
  <si>
    <t>Прокладки поршневой JH 100 куб, Alpha/Delta, (малый набор),Bajaj</t>
  </si>
  <si>
    <t>Прокладки поршневой JH 110 куб, Alpha/Delta/Active, (малый набор), Bajaj</t>
  </si>
  <si>
    <t>Прокладки поршневой JH 70 куб, Alpha/Delta, (малый набор), Bajaj</t>
  </si>
  <si>
    <t>Поршневая группа Delta/Alpha/Active 110 куб, d=52,4 мм, палец 13 мм, к-т в сборе</t>
  </si>
  <si>
    <t>Прокладки поршневой JH 110 куб, Alpha/Delta/Active, (малый набор), DDL</t>
  </si>
  <si>
    <t>Пружина распредвала Delta 125куб</t>
  </si>
  <si>
    <t>Трос газа двойной, Мотоцикл CG, CB 250 куб (ускорительный насос)</t>
  </si>
  <si>
    <t>Прокладки цилиндра Suzuki Lets 50 куб</t>
  </si>
  <si>
    <t>Прокладки цилиндра Suzuki Lets 65 куб</t>
  </si>
  <si>
    <t>Брызговик двигателя GY6 4т 50-80-100 куб (защита над колесом), колесо 12"</t>
  </si>
  <si>
    <t>Пластик голова Viper Cruizer 150-250 куб</t>
  </si>
  <si>
    <t>Двигатель скутерный в сборе 150 куб, (длинный вариатор), диск 13"</t>
  </si>
  <si>
    <t>Коммутатор CDI Delta 70 куб, (переменного тока, пять контактов)</t>
  </si>
  <si>
    <t>Глушитель Viper Storm 125-150 куб, алюминиевый, разборной</t>
  </si>
  <si>
    <t>Патрубок впускной (коллектор GY-125-150 куб)</t>
  </si>
  <si>
    <t>Патрубок воздушного фильтра GY6-150 куб (слон)</t>
  </si>
  <si>
    <t>Датчик Холла 4Т GY6-50-100 куб.</t>
  </si>
  <si>
    <t>Картер правый GY6-50-100 куб</t>
  </si>
  <si>
    <t>Коленвал GY6-80 куб</t>
  </si>
  <si>
    <t>Кольца поршневые GY6-80 куб-47мм +0,25</t>
  </si>
  <si>
    <t>Кольца поршневые GY6-80 куб-47мм std</t>
  </si>
  <si>
    <t>Маслонасос 4т GY6-50-80 куб</t>
  </si>
  <si>
    <t>Направляющие цепи 4т GY6-50-100 куб к-кт (лыжи, успокоители)</t>
  </si>
  <si>
    <t>Натяжитель цепи ГРМ GY6-50-100 куб</t>
  </si>
  <si>
    <t>Прокладки двигателя к-кт 44мм GY6-60 куб (короткий вариатор)</t>
  </si>
  <si>
    <t>Прокладки двигателя к-кт 47мм GY6-80 куб (длинный вариатор) полный набор</t>
  </si>
  <si>
    <t>Пружина заводного полумесяца GY6-50-80 куб</t>
  </si>
  <si>
    <t>Двигатель в сборе Delta 110 куб механика, с заводной ножкой</t>
  </si>
  <si>
    <t>Поршневая группа Delta 50 куб, d=39 мм, палец 13 мм, поршень,кольца,палец к-т в сборе</t>
  </si>
  <si>
    <t>Прокладки двигателя к-кт Delta 70 куб (с сальниками клапанов и колечк.)</t>
  </si>
  <si>
    <t>Рем.комплект карбюратора V150A 150 куб</t>
  </si>
  <si>
    <t>Храповик 3KJ 50 куб</t>
  </si>
  <si>
    <t>Стекло лобовое Viper Cruizer 150-250 куб</t>
  </si>
  <si>
    <t>Разьем для коммутатора 4т 50-150 куб</t>
  </si>
  <si>
    <t>Поршневая группа Yamaha 3KJ 50 куб, d=40 мм, палец 10 мм, к-кт</t>
  </si>
  <si>
    <t>Поршневая Goodluck 4500, d=43 мм</t>
  </si>
  <si>
    <t>Поршень Goodluck, d=43 мм.</t>
  </si>
  <si>
    <t>Поршень Goodluck, d=45 мм.</t>
  </si>
  <si>
    <t>Поршневая Goodluck 5200, d=45 мм</t>
  </si>
  <si>
    <t>Поршневая Husqvarna 142 (d=42 мм в сборе с поддоном) noker</t>
  </si>
  <si>
    <t>Поршневая Husqvarna 137 (d=37 мм в сборе с поддоном)</t>
  </si>
  <si>
    <t>Поршневая в сборе Partner, d=41 мм</t>
  </si>
  <si>
    <t>Поршневая бензокоса d=40 мм.</t>
  </si>
  <si>
    <t>Поршневая бензокоса d=44 мм.</t>
  </si>
  <si>
    <t>Перейти к прайсу</t>
  </si>
  <si>
    <t>akb</t>
  </si>
  <si>
    <t>amort</t>
  </si>
  <si>
    <t>ucenka</t>
  </si>
  <si>
    <t>tornado</t>
  </si>
  <si>
    <t>VIPER VOLCANO 150</t>
  </si>
  <si>
    <t>volcano</t>
  </si>
  <si>
    <t>drive150</t>
  </si>
  <si>
    <t>drive100</t>
  </si>
  <si>
    <t>delta</t>
  </si>
  <si>
    <t>active</t>
  </si>
  <si>
    <t>tb60</t>
  </si>
  <si>
    <t>stels</t>
  </si>
  <si>
    <t>sonic</t>
  </si>
  <si>
    <t>moto250</t>
  </si>
  <si>
    <t>v150a</t>
  </si>
  <si>
    <t>victory</t>
  </si>
  <si>
    <t>legend</t>
  </si>
  <si>
    <t>chopper</t>
  </si>
  <si>
    <t>mxsport</t>
  </si>
  <si>
    <t>honda18</t>
  </si>
  <si>
    <t>honda34</t>
  </si>
  <si>
    <t>hondapal</t>
  </si>
  <si>
    <t>lead</t>
  </si>
  <si>
    <t>honda56</t>
  </si>
  <si>
    <t>honda62</t>
  </si>
  <si>
    <t>hondash</t>
  </si>
  <si>
    <t>sepia</t>
  </si>
  <si>
    <t>ad110</t>
  </si>
  <si>
    <t>ad100</t>
  </si>
  <si>
    <t>lets</t>
  </si>
  <si>
    <t>3kj</t>
  </si>
  <si>
    <t>yamaha36</t>
  </si>
  <si>
    <t>2ja</t>
  </si>
  <si>
    <t>yamaha12</t>
  </si>
  <si>
    <t>axis90</t>
  </si>
  <si>
    <t>bws100</t>
  </si>
  <si>
    <t>aprio</t>
  </si>
  <si>
    <t>majesty</t>
  </si>
  <si>
    <t>plastic</t>
  </si>
  <si>
    <t>wind</t>
  </si>
  <si>
    <t>grandprix</t>
  </si>
  <si>
    <t>storm</t>
  </si>
  <si>
    <t>race</t>
  </si>
  <si>
    <t>zip</t>
  </si>
  <si>
    <t>navigator</t>
  </si>
  <si>
    <t>matrix</t>
  </si>
  <si>
    <t>cruizer</t>
  </si>
  <si>
    <t>kvadrik</t>
  </si>
  <si>
    <t>lampa</t>
  </si>
  <si>
    <t>drebeden</t>
  </si>
  <si>
    <t>instrum</t>
  </si>
  <si>
    <t>akscesuar</t>
  </si>
  <si>
    <t>stajl</t>
  </si>
  <si>
    <t>shina</t>
  </si>
  <si>
    <t>filtr</t>
  </si>
  <si>
    <t>candl</t>
  </si>
  <si>
    <t>masla</t>
  </si>
  <si>
    <t>sovmoto</t>
  </si>
  <si>
    <t>jawa</t>
  </si>
  <si>
    <t>minsk</t>
  </si>
  <si>
    <t>igak</t>
  </si>
  <si>
    <t>ИЖ Юпитер</t>
  </si>
  <si>
    <t>ИЖ Планета</t>
  </si>
  <si>
    <t>Yupiter</t>
  </si>
  <si>
    <t>planeta</t>
  </si>
  <si>
    <t>dnepr</t>
  </si>
  <si>
    <t>karpat</t>
  </si>
  <si>
    <t>muravey</t>
  </si>
  <si>
    <t>ural</t>
  </si>
  <si>
    <t>Карбюраторы К-65, К-68, К-60</t>
  </si>
  <si>
    <t>karburator</t>
  </si>
  <si>
    <t>k750</t>
  </si>
  <si>
    <t>voshod</t>
  </si>
  <si>
    <t>benzopila</t>
  </si>
  <si>
    <t>benzokos</t>
  </si>
  <si>
    <t>literator</t>
  </si>
  <si>
    <t>Японские скутера</t>
  </si>
  <si>
    <t>Китайские скутера</t>
  </si>
  <si>
    <t>Оглавление прайса</t>
  </si>
  <si>
    <t>Запчасти на двигатели</t>
  </si>
  <si>
    <t>Мотоциклы</t>
  </si>
  <si>
    <t>Боковина под сиденьем Honda Dio AF27 (левая сторона)</t>
  </si>
  <si>
    <t>Втулка сектора заводной ножки GY6-80/Honda Dio AF27-34</t>
  </si>
  <si>
    <t>Бендикс стартера Honda Dio AF27</t>
  </si>
  <si>
    <t>Втулка бендикса Honda Dio AF27-35</t>
  </si>
  <si>
    <t>Замок к-кт из 3-х (5 проводов) Honda Dio AF27</t>
  </si>
  <si>
    <t>Статор Honda Dio AF27 (на 5 контактов фишка)</t>
  </si>
  <si>
    <t>Стекло заднего стопа +повороты, к-кт, Honda Dio AF27</t>
  </si>
  <si>
    <t>Электро клапан карбюратора Honda Dio AF27</t>
  </si>
  <si>
    <t>Honda Dio AF18/27</t>
  </si>
  <si>
    <t>Кожух охлаждения цилиндра Honda Dio AF18-27</t>
  </si>
  <si>
    <t>Коммутатор Honda Dio AF18-27</t>
  </si>
  <si>
    <t>Прокладка патрубка карбюратора Honda Dio AF18-27,d-16mm+манжет</t>
  </si>
  <si>
    <t>Прокладки цилиндра Honda Dio AF18-27 50 куб</t>
  </si>
  <si>
    <t>Прокладки цилиндра Honda Dio AF18-27 65 куб</t>
  </si>
  <si>
    <t>Фильтр воздушный в сборе Honda Dio AF18</t>
  </si>
  <si>
    <t>Заводной сектор Honda Dio AF18-35</t>
  </si>
  <si>
    <t>Прокладки поршневой WH 150 куб. KEEWAY 57,4 мм, (палец-15 мм)</t>
  </si>
  <si>
    <t>Клапана 4т GY6-80 куб. в сборе с пружинами, тарелками и сухариками</t>
  </si>
  <si>
    <t>Амортизатор передний Alpha лев., прав. к-кт диам.25 мм, под ось 10 мм</t>
  </si>
  <si>
    <t>Амортизатор передний Delta лев., прав. к-кт диам.25 мм, под ось 10 мм</t>
  </si>
  <si>
    <t>Звёзды Delta 428 14/41 (набор) CROCODIL каленые</t>
  </si>
  <si>
    <t>VIPER F1,F50,VICTORY</t>
  </si>
  <si>
    <t>KNG</t>
  </si>
  <si>
    <t>Карбюратор Honda Dio AF27, Mototech</t>
  </si>
  <si>
    <t>Карбюратор Honda Dio AF27, SEE</t>
  </si>
  <si>
    <t>Кольца Honda Dio 39,00 std (коричневые)</t>
  </si>
  <si>
    <t>Коммутатор Honda Dio 34, с гарантией</t>
  </si>
  <si>
    <t>Honda Dio AF 62, Honda Dio AF61 TODAY</t>
  </si>
  <si>
    <t>Кольца Suzuki AD 50 41,00 std (коричневые)</t>
  </si>
  <si>
    <t>Yamaha SA 12, Yamaha SA 16 (ДВИГАТЕЛЬ-5BM)</t>
  </si>
  <si>
    <t>Рычаг газа пластмассовый с креплением в сборе квадроцикл детский</t>
  </si>
  <si>
    <t>Шина 2.75-17 CASUMINA шипованая (без камеры)</t>
  </si>
  <si>
    <t>Фильтр топливный с магнитом</t>
  </si>
  <si>
    <t>Фильтр-элемент воздушный Zubr T200</t>
  </si>
  <si>
    <t>Marshal</t>
  </si>
  <si>
    <t>Цепь пильная 25 (50 звеньев), RS, шаг 3,25, суперзуб</t>
  </si>
  <si>
    <t>Цепь пильная 28 (56 звеньев), RS, шаг 3,25, суперзуб</t>
  </si>
  <si>
    <t>pilagood</t>
  </si>
  <si>
    <t>pilahusq</t>
  </si>
  <si>
    <t>zubr1</t>
  </si>
  <si>
    <t>pilapartner</t>
  </si>
  <si>
    <t>Книга по ремонту: Китайские скутеры 4т 50 куб GY6 (№25)</t>
  </si>
  <si>
    <t>Наконечник рулевой тяги Квадроцикл/ATV 150/200/250 куб. M12/M14</t>
  </si>
  <si>
    <t>Наконечник рулевой тяги Квадроцикл/ATV 150/200/250 куб. M12/M16</t>
  </si>
  <si>
    <t>Карбюратор ТВ-60 (цепник), Hao Run</t>
  </si>
  <si>
    <t>Корзина сцепления квадроцикл/питбайк детский (колокол)</t>
  </si>
  <si>
    <t>Вал-шестерня корзины сцепления квадроцикл/питбайк детский</t>
  </si>
  <si>
    <t>Ручка тормоза/газа квадроцикл 110/125 куб. под два тросика</t>
  </si>
  <si>
    <t>Кофр/багажник задний для скутера/мотоцикла/квадроцикла, черный, матовый</t>
  </si>
  <si>
    <t>Шлем детский кроссовый FXM, черный</t>
  </si>
  <si>
    <t>Магнит (ротор) с обгонной муфтой, на три ролика CB/CG 125/150/200 куб</t>
  </si>
  <si>
    <t>Карданный вал (кардан) Zubr T200/Musstang/Foton, длина 1200 мм в сборе</t>
  </si>
  <si>
    <t>Шина 100/60-12 Naidun 54J</t>
  </si>
  <si>
    <t>Шина 120/70-12 Deli Tire 58P</t>
  </si>
  <si>
    <t>Шина 3.00-10 (рисунок 6027) (безкамерка)</t>
  </si>
  <si>
    <t>Шина 3.75-19 Speedway, б/у, Mitas</t>
  </si>
  <si>
    <t>Пластик вставка передняя соединитель боковин Active 110 куб</t>
  </si>
  <si>
    <t>Клапана CG/CB 125/150/200 куб. 93/93,5</t>
  </si>
  <si>
    <t>Клапана Yamaha Majesty 250 куб. 93 мм/94 мм</t>
  </si>
  <si>
    <t>Звезда задняя мотоцикл/квадроцикл 428-43T, каленая</t>
  </si>
  <si>
    <t>Звезда задняя мотоцикл/квадроцикл 428-41T, каленая</t>
  </si>
  <si>
    <t>Звезда задняя мотоцикл/квадроцикл 428-38T, каленая</t>
  </si>
  <si>
    <t>Кулак поворотный квадроцикл/ATV 150/200/250 куб. лев.прав. к-кт</t>
  </si>
  <si>
    <t>Кулак поворотный квадроцикл/ATV 110/125 куб. лев.прав. к-кт</t>
  </si>
  <si>
    <t>Крыльчатка охлаждения Honda Dio</t>
  </si>
  <si>
    <t>Фара мото, круглая, классическая</t>
  </si>
  <si>
    <t>Подшипник 6004 вала заднего колеса GY6-150 (закрытый) TPI (Тайвань)</t>
  </si>
  <si>
    <t>Камера 3,00-10</t>
  </si>
  <si>
    <t>Звезда задняя квадроцикл, 6 отверстий (шаг цепи 420, внутр. Ø 37мм)</t>
  </si>
  <si>
    <t>Стекло спидометра Grand Prix/Хоккеист</t>
  </si>
  <si>
    <t>Коленвал Honda SH150/PS125/Pantheon 125</t>
  </si>
  <si>
    <t>Болт регулировки клапанов 4T GY6 50/80/100/125/150 куб/Delta/Alpha/Active</t>
  </si>
  <si>
    <t>Направляющие ремня вариатора Honda Dio/GY6 4T 50/80/100 куб, Gxmotor</t>
  </si>
  <si>
    <t>Двигатель Yamaha 2T (китайская ямаха), колесо 12 дюймов</t>
  </si>
  <si>
    <t>Заглушки боковин Grand Prix, пара</t>
  </si>
  <si>
    <t>Фара дополнительная, светодиодная, влагозащищенная, 9 LED с креплением</t>
  </si>
  <si>
    <t>Шина 2.75-17 (с камерой) Trail</t>
  </si>
  <si>
    <t>Фара передняя Fotong/Corvette/Storm 50/150 куб</t>
  </si>
  <si>
    <t>Двигатель 2T TB-60 (цепной), в сборе</t>
  </si>
  <si>
    <t>Шатун Honda Dio AF 34/35, MSU</t>
  </si>
  <si>
    <t>Сигнализация с обратной связью Honda, 2 брелка</t>
  </si>
  <si>
    <t>Шатун Honda Lead 50 куб. MSU</t>
  </si>
  <si>
    <t>Рычаг газа металлический, с креплением, квадроцикл</t>
  </si>
  <si>
    <t>Кольца ZX 40мм +1.00</t>
  </si>
  <si>
    <t>Вариатор передний к-кт с крыльчаткой и звездочкой Yamaha Jog 50</t>
  </si>
  <si>
    <t>Кольца ZX 40мм +0,50</t>
  </si>
  <si>
    <t>Катушка зажигания Honda Dio/4T GY6 50/80/100/125/150 куб. с надсвечником</t>
  </si>
  <si>
    <t>Delta и Alpha</t>
  </si>
  <si>
    <t>Поршневая группа Honda Dio AF34/35/Lead AF48 50 куб</t>
  </si>
  <si>
    <t>Поршневая группа Yamaha 3KJ/5BM/Aprio/Artistic/Axis 80 куб. с головкой</t>
  </si>
  <si>
    <t>Колодки сцепления квадроцикл/ATV детский 2T/минибайк/покетбайк</t>
  </si>
  <si>
    <t>Фильтр воздушный в сборе Delta, круглый с бумажным элементом</t>
  </si>
  <si>
    <t>Фильтр воздушный GY6-80 (10" колесо) в сборе</t>
  </si>
  <si>
    <t>Фильтр воздушный GY6-80 (12" колесо) в сборе</t>
  </si>
  <si>
    <t>Фильтр воздушный Goodluck (большой)</t>
  </si>
  <si>
    <t>Фильтр воздушный Goodluck (малый)</t>
  </si>
  <si>
    <t>Фильтр воздушный в сборе Honda Dio AF27 (толстый патрубок)</t>
  </si>
  <si>
    <t>Фильтр маслянный GY6-80 (сеточка круглая)</t>
  </si>
  <si>
    <t>Замки к-кт из 2-х Suzuki AD</t>
  </si>
  <si>
    <t>Карбюратор Suzuki AD</t>
  </si>
  <si>
    <t>Катушка зажигания с коммутатором Suzuki AD</t>
  </si>
  <si>
    <t>Коленвал Suzuki AD 50</t>
  </si>
  <si>
    <t>Коленвал Suzuki AD-50</t>
  </si>
  <si>
    <t>Кольца Suzuki AD 41мм +0.75</t>
  </si>
  <si>
    <t>Кольца Suzuki AD 41мм +0.50</t>
  </si>
  <si>
    <t>Кольца Suzuki AD 41мм +0.25</t>
  </si>
  <si>
    <t>Кольца Suzuki AD 41мм std</t>
  </si>
  <si>
    <t>Крыльчатка коленвала (из 2-х частей) Suzuki AD</t>
  </si>
  <si>
    <t>Крыльчатка охлаждения пластиковая Suzuki AD50</t>
  </si>
  <si>
    <t>Магнит Suzuki AD</t>
  </si>
  <si>
    <t>Направляющие ремня вариатора Suzuki AD</t>
  </si>
  <si>
    <t>Прокладки двигателя к-кт (полный набор) Suzuki AD</t>
  </si>
  <si>
    <t>Прокладки двигателя к-кт Suzuki AD</t>
  </si>
  <si>
    <t>Реле регулятор напряжения Suzuki AD</t>
  </si>
  <si>
    <t>Ремонтный комплект карбюратора Suzuki AD</t>
  </si>
  <si>
    <t>Сальники двигателя (к-кт из 3шт) Suzuki AD50</t>
  </si>
  <si>
    <t>Статор Suzuki AD50</t>
  </si>
  <si>
    <t>Сцепление в сборе Suzuki AD50</t>
  </si>
  <si>
    <t>Трос заднего тормоза Suzuki AD</t>
  </si>
  <si>
    <t>Фара Suzuki AD Sepia (железяка)</t>
  </si>
  <si>
    <t>Храповик Suzuki AD50</t>
  </si>
  <si>
    <t>Шатун Suzuki AD</t>
  </si>
  <si>
    <t>Электро клапан карбюратора Suzuki AD</t>
  </si>
  <si>
    <t>Кольца поршневые Suzuki AD 110 d=52,00 мм std (Тайвань)</t>
  </si>
  <si>
    <t>Стекла поворотов передние белые модель Suzuki Lets 3</t>
  </si>
  <si>
    <t>Сектор заводной GY6-125куб (полумесяц) короткий, длинна 129 мм</t>
  </si>
  <si>
    <t>Шпонка коленвала GY6-80 куб</t>
  </si>
  <si>
    <t>Рычаг тормоза Suzuki Sepia AD50, лев+прав</t>
  </si>
  <si>
    <t>Двигатель Yamaha 2T (китайская ямаха), колесо 10 дюймов</t>
  </si>
  <si>
    <t>Двигатель Delta/Alpha/Active/ATV/питбайк 125 куб. 54 мм, механика, алюминиевый цилиндр</t>
  </si>
  <si>
    <t>Карданный вал (кардан) Zubr T200/Musstang/Foton, длина 1500 мм в сборе</t>
  </si>
  <si>
    <t>Амортизатор передний (перья) Honda Lead AF48, пара, Mototech</t>
  </si>
  <si>
    <t>Поршень 47мм GY6-80 куб, std кольца, палец 13 мм к-кт</t>
  </si>
  <si>
    <t>Коленвал Урал (модель 650)</t>
  </si>
  <si>
    <t>Шатун ИЖ Юпитер на втулках</t>
  </si>
  <si>
    <t>Зарядное устройство 6v/12v 4 Amp импульсное, универсальное</t>
  </si>
  <si>
    <t>Кольца поршневые Delta 70 куб 47мм std (комплект) SEE</t>
  </si>
  <si>
    <t>Кольца поршневые Delta 70 куб 47мм std к-кт, Китай</t>
  </si>
  <si>
    <t>Крыло переднее Delta/Alpha (хром)</t>
  </si>
  <si>
    <t>Поршень Delta/Alpha/Active 110 куб. 52,4 мм +0,25, SEE</t>
  </si>
  <si>
    <t>Поршень Delta/Alpha/Active 110 куб. 52,4 мм std, SEE</t>
  </si>
  <si>
    <t>Сателлиты раздатки/реверса Zubr T200/Musstang/Fotong, пара</t>
  </si>
  <si>
    <t>Пластик пол Viper F50/F1/Victory</t>
  </si>
  <si>
    <t>Трос сцепления JAWA 350 638 12V (длина 1340 мм)</t>
  </si>
  <si>
    <t>Поршень Yamaha 44 мм +0,25 кольца, палец 10 мм</t>
  </si>
  <si>
    <t>Поршень Yamaha 44мм +0,50 кольца, палец 10 мм</t>
  </si>
  <si>
    <t>Поршень Yamaha 44мм +0,25 кольца, палец 10 мм</t>
  </si>
  <si>
    <t>Поршень Yamaha 47мм std кольца, палец 10 мм</t>
  </si>
  <si>
    <t>Поршень Yamaha 47мм +0,25 кольца, палец 10 мм</t>
  </si>
  <si>
    <t>Поршень Yamaha 47мм +0,50 кольца, палец 10 мм</t>
  </si>
  <si>
    <t>Поршень Yamaha 44мм std, кольца, палец 10 мм</t>
  </si>
  <si>
    <t>Головка GY6-125куб цилиндра в сборе (клапана, распредвал,крышка)</t>
  </si>
  <si>
    <t>Сигнализация с MP3 проигрывателем , без колонок</t>
  </si>
  <si>
    <t>Поршень Yamaha 44мм +0,75 кольца, палец 10 мм</t>
  </si>
  <si>
    <t>Поршень Yamaha 44мм +1,00 кольца, палец 10 мм</t>
  </si>
  <si>
    <t>Поршень 52,5мм +1,00, кольца, палец 14 к-кт Suzuki AD 110</t>
  </si>
  <si>
    <t>Поршень Suzuki AD 100 52,5мм std кольца, палец 12 мм</t>
  </si>
  <si>
    <t>Поршень Suzuki AD 100 52,5мм +0,25, кольца, палец 12 мм</t>
  </si>
  <si>
    <t>Поршень Suzuki AD 100 52,5мм +0,50, кольца, палец 12 мм</t>
  </si>
  <si>
    <t>Поршень Suzuki AD 100 52,5мм +0,75, кольца, палец 12 мм</t>
  </si>
  <si>
    <t>Поршень Suzuki AD 100 52,5мм +1,00, кольца, палец 12 мм</t>
  </si>
  <si>
    <t>Поршень Suzuki AD 100 52,5мм std, кольца, палец 12 мм</t>
  </si>
  <si>
    <t>Поршень Yamaha Axis 90 50мм std, кольца, палец 12 мм</t>
  </si>
  <si>
    <t>Поршень Yamaha Axis 90 50мм +0,25, кольца, палец 12 мм</t>
  </si>
  <si>
    <t>Поршень Yamaha Axis 90 50мм +0,50, кольца, палец 12 мм</t>
  </si>
  <si>
    <t>Масло 2т Scooter Expert 1л полусинтетическое</t>
  </si>
  <si>
    <t>Масло 2т Scooter Power 1л синтетическое</t>
  </si>
  <si>
    <t>Масло 4т полусинтетическое (Зеленое)</t>
  </si>
  <si>
    <t>Масло 4т полусинтетическое (Красное)</t>
  </si>
  <si>
    <t>Масло 2т полусинтетическое (зелёное)</t>
  </si>
  <si>
    <t>Поршень Yamaha BWS 100 куб. 52 мм, std, кольца, палец 14 мм</t>
  </si>
  <si>
    <t>Поршень Yamaha BWS 100 куб. 52 мм, +0,25, кольца, палец 14 мм</t>
  </si>
  <si>
    <t>Поршень Yamaha BWS 100 куб. 52 мм, +0,50, кольца, палец 14 мм</t>
  </si>
  <si>
    <t>Поршень Yamaha BWS 100 куб. 52 мм, +0,75, кольца, палец 14 мм</t>
  </si>
  <si>
    <t>Поршень Yamaha BWS 100 куб. 52 мм, +1,00, кольца, палец 14 мм</t>
  </si>
  <si>
    <t>Поршень Yamaha Axis/BWS 100 куб. 52 мм std, кольца, палец 14 мм, MSU</t>
  </si>
  <si>
    <t>Поршень Yamaha Axis/BWS 100 куб. 52 мм +0,25, кольца, палец 14 мм, MSU</t>
  </si>
  <si>
    <t>Поршень Yamaha Axis/BWS 100 куб. 52 мм +0,50, кольца, палец 14 мм, MSU</t>
  </si>
  <si>
    <t>БЕНЗОКОСЫ, ЛОДОЧНЫЙ МОТОР И ИХ КОМПЛЕКТУЮЩИЕ</t>
  </si>
  <si>
    <t>Нога для лодочного мотора с двигателем от бензокосы</t>
  </si>
  <si>
    <t>Восход</t>
  </si>
  <si>
    <t>Поршневая группа Карпаты, в сборе</t>
  </si>
  <si>
    <t>Поршень Муравей 62 мм, std. под два кольца</t>
  </si>
  <si>
    <t>Поршень Муравей 62 мм +0,25, под два кольца</t>
  </si>
  <si>
    <t>Поршень Муравей 62 мм +0,75, под два кольца</t>
  </si>
  <si>
    <t>Поршень Муравей 62 мм std. под три кольца</t>
  </si>
  <si>
    <t>Поршень Муравей 62 мм + 0,25, под три кольца</t>
  </si>
  <si>
    <t>Поршень Honda Takt AF16/12/9/17/14/12, 50 сс, 41 мм +0,25, палец 10 мм</t>
  </si>
  <si>
    <t>Поршень Honda Takt AF16/12/9/17/14/12, 50 сс, 41 мм std, палец 10 мм</t>
  </si>
  <si>
    <t>Кольца Honda Dio 39,50</t>
  </si>
  <si>
    <t>Кольца Honda Dio 39,00 std</t>
  </si>
  <si>
    <t>Поршень Honda Dio AF18/27/28/Tact 24/30/31/51, 65 куб. 43 мм, std, MSU</t>
  </si>
  <si>
    <t>Поршень Honda Dio AF18/27/28/Tact 24/30/31/51, 65 куб. 43 мм, +0,25, MSU</t>
  </si>
  <si>
    <t>Поршень Honda Dio AF18/27/28/Tact 24/30/31/51, 65 куб. 43 мм, +0,50, MSU</t>
  </si>
  <si>
    <t>Прокладки двигателя Honda Dio ZX AF34/35 (полный набор) с резинкой</t>
  </si>
  <si>
    <t>Прокладки двигателя Honda Dio ZX AF34/35 к-кт</t>
  </si>
  <si>
    <t>Рычаг тормоза/сцепления мото CB/CG 150/200 куб. пара</t>
  </si>
  <si>
    <t>Вал вторичный (на него одевается сцепление) 4т GY6-125-150</t>
  </si>
  <si>
    <t>Вал редуктора 4T GY6 125/150 куб. вторичный, длинный</t>
  </si>
  <si>
    <t>Поршень Honda Dio AF18/27/28/Tact 24/30/31/51, 50 куб. 39мм +0,25, кольца, палец 12 мм</t>
  </si>
  <si>
    <t>Поршень Honda Dio AF18/27/28/Tact 24/30/31/51, 50 куб. 39мм +0,50, кольца, палец 12 мм</t>
  </si>
  <si>
    <t>Поршень Honda Dio AF18/27/28/Tact 24/30/31/51, 50 куб. 39мм +0,75, кольца, палец 12 мм</t>
  </si>
  <si>
    <t>Поршень Honda Dio AF18/27/28/Tact 24/30/31/51, 50 куб. 39мм +1,00, кольца, палец 12 мм</t>
  </si>
  <si>
    <t>Поршень Honda Dio AF18/27/28/Tact 24/30/31/51 39мм std, кольца, палец 12 мм</t>
  </si>
  <si>
    <t>Поршень Honda Dio AF18/27/28/Tact 24/30/31/51 39мм +0,25, кольца, палец 12 мм</t>
  </si>
  <si>
    <t>Поршень Honda Dio AF18/27/28/Tact 24/30/31/51 39мм +0,50, кольца, палец 12 мм</t>
  </si>
  <si>
    <t>Поршень Honda Dio AF18/27/28/Tact 24/30/31/51 39мм +0,75, кольца, палец 12 мм</t>
  </si>
  <si>
    <t>Поршень Honda Dio AF18/27/28/Tact 24/30/31/51 39мм +1,00, кольца, палец 12 мм</t>
  </si>
  <si>
    <t>Кольца поршневые Минск 125 куб. 52 мм +0,25</t>
  </si>
  <si>
    <t>Кольца поршневые Минск 125 куб. 52 мм +0,50</t>
  </si>
  <si>
    <t>Кольца поршневые Минск 125 куб. 52 мм std</t>
  </si>
  <si>
    <t>Кольца поршневые ИЖ Планета 3/4/5, 350 куб. 72 мм std</t>
  </si>
  <si>
    <t>Кольца поршневые ИЖ Планета 3/4/5, 350 куб. 72 мм +0,25</t>
  </si>
  <si>
    <t>Кольца поршневые ИЖ Планета 3/4/5, 350 куб. 72 мм +0,50</t>
  </si>
  <si>
    <t>Кольца поршневые ИЖ Юпитер 4/5, 350 куб. 62 мм std</t>
  </si>
  <si>
    <t>Кольца поршневые ИЖ Юпитер 4/5, 350 куб. 62 мм +0,25</t>
  </si>
  <si>
    <t>Кольца поршневые ИЖ Юпитер 4/5, 350 куб. 62 мм +0,50</t>
  </si>
  <si>
    <t>Кольца поршневые ИЖ Юпитер 4/5, 350 куб. 62 мм +0,75</t>
  </si>
  <si>
    <t>Кольца поршневые ИЖ Юпитер 4/5, 350 куб. 62 мм +1,00</t>
  </si>
  <si>
    <t>Поршень Suzuki Address/Sepia AD50, 41 мм +1,25 палец 10 мм</t>
  </si>
  <si>
    <t>Поршень Suzuki Address/Sepia AD50, 41 мм +1,50 палец 10 мм</t>
  </si>
  <si>
    <t>Поршень Suzuki Address/Sepia AD50, 41 мм std палец 10 мм</t>
  </si>
  <si>
    <t>Поршень Suzuki Address/Sepia AD50, 41 мм +1,75 палец 10 мм</t>
  </si>
  <si>
    <t>Поршень Suzuki Address/Sepia AD50, 41 мм +0,25 палец 10 мм</t>
  </si>
  <si>
    <t>Поршень Suzuki Address/Sepia AD50, 41 мм +0,50 палец 10 мм</t>
  </si>
  <si>
    <t>Поршень Suzuki Address/Sepia AD50, 41 мм +0,75 палец 10 мм</t>
  </si>
  <si>
    <t>Поршень Suzuki Address/Sepia AD50, 41 мм +1,00 палец 10 мм</t>
  </si>
  <si>
    <t>Поршень Honda Lead SS NH50, 50 куб. 40,6 мм std, палец 10 мм</t>
  </si>
  <si>
    <t>Поршень Honda Lead SS NH50, 50 куб. 40,6 мм +0,25, палец 10 мм</t>
  </si>
  <si>
    <t>Поршень Honda Lead SS NH50, 50 куб. 40,6 мм +0,50, палец 10 мм</t>
  </si>
  <si>
    <t>Поршень Honda Dio ZX AF34/35/Lead 48, 65 куб. 44 мм std кольца, палец к-кт</t>
  </si>
  <si>
    <t>Поршень Honda Takt AF16/12/9/17/14/12, 65 куб. 44 мм std, палец 10 мм, MSU</t>
  </si>
  <si>
    <t>Поршень Honda Takt AF16/12/9/17/14/12, 65 куб. 44 мм +0,25, палец 10 мм, MSU</t>
  </si>
  <si>
    <t>Поршень Honda Takt AF16/12/9/17/14/12, 65 куб. 44 мм +0,50, палец 10 мм, MSU</t>
  </si>
  <si>
    <t>Поршень Honda Takt AF16/12/9/17/14/12, 65 куб. 44 мм std, палец 10 мм, Mototech</t>
  </si>
  <si>
    <t>Поршень Honda Takt AF16/12/9/17/14/12, 65 куб. 44 мм +0,25, палец 10 мм, Mototech</t>
  </si>
  <si>
    <t>Поршень Honda Takt AF16/12/9/17/14/12, 65 куб. 44 мм +0,50, палец 10 мм, Mototech</t>
  </si>
  <si>
    <t>Поршень Honda Lead 100 куб. 51 мм std кольца,палец 13 мм</t>
  </si>
  <si>
    <t>Поршень Honda Lead 100 куб. 51 мм +0,25 кольца,палец 13 мм</t>
  </si>
  <si>
    <t>Поршень Honda Lead 100 куб. 51 мм +0,50 кольца,палец 13 мм</t>
  </si>
  <si>
    <t>Поршень Honda Lead 100 куб. 51 мм +0,75 кольца,палец 13 мм</t>
  </si>
  <si>
    <t>Поршень Honda Lead 100 куб. 51 мм +1,00 кольца,палец 13 мм</t>
  </si>
  <si>
    <t>Поршень Honda Dio AF62/Today AF61/Smart/Cesta 50 куб. 37,8 мм std, палец 10 мм</t>
  </si>
  <si>
    <t>Поршень Honda Dio AF62/Today AF61/Smart/Cesta 50 куб. 37,8 мм +0,25, палец 10 мм</t>
  </si>
  <si>
    <t>Поршень Honda Dio AF62/Today AF61/Smart/Cesta 50 куб. 37,8 мм +0,50, палец 10 мм</t>
  </si>
  <si>
    <t>Поршень Honda Dio AF 56, 50 куб. 38 мм std, палец 10 мм, MSU</t>
  </si>
  <si>
    <t>Поршень Honda Dio AF 56, 50 куб. 38 мм +0,25, палец 10 мм, MSU</t>
  </si>
  <si>
    <t>Поршень Honda Dio AF 56, 50 куб. 38 мм +0,50, палец 10 мм, MSU</t>
  </si>
  <si>
    <t>Поршень Honda Dio AF56/57, 50 куб. 38 мм std, палец 10 мм, Mototech</t>
  </si>
  <si>
    <t>Поршень Honda Dio AF56/57, 50 куб. 38 мм +0,25, палец 10 мм, Mototech</t>
  </si>
  <si>
    <t>Поршень Honda Dio AF56/57, 50 куб. 38 мм +0,50, палец 10 мм, Mototech</t>
  </si>
  <si>
    <t>Поршень Honda Dio AF56/57, 50 куб. 38 мм +0,75, палец 10 мм, Mototech</t>
  </si>
  <si>
    <t>Поршень Honda Dio AF56/57, 50 куб. 38 мм +1,00, палец 10 мм, Mototech</t>
  </si>
  <si>
    <t>Поршень Yamaha Jog 3KJ/5BM/Axis/Aprio/Artistic 50 куб. 40 мм std, палец 10 мм</t>
  </si>
  <si>
    <t>Поршень Yamaha Jog 3KJ/5BM/Axis/Aprio/Artistic 50 куб. 40 мм +0,25, палец 10 мм</t>
  </si>
  <si>
    <t>Поршень Yamaha Jog 3KJ/5BM/Axis/Aprio/Artistic 50 куб. 40 мм +0,50, палец 10 мм</t>
  </si>
  <si>
    <t>Поршень Yamaha Jog 3KJ/5BM/Axis/Aprio/Artistic 50 куб. 40 мм +0,75, палец 10 мм</t>
  </si>
  <si>
    <t>Поршень Yamaha Jog 3KJ/5BM/Axis/Aprio/Artistic 50 куб. 40 мм +1,00, палец 10 мм</t>
  </si>
  <si>
    <t>Поршень Yamaha Jog 3KJ/5BM/Axis/Aprio/Artistic 50 куб. 40 мм +1,25, палец 10 мм</t>
  </si>
  <si>
    <t>Поршень Yamaha Jog 3KJ/5BM/Axis/Aprio/Artistic 50 куб. 40 мм +1,50, палец 10 мм</t>
  </si>
  <si>
    <t>Поршень Yamaha Jog 3KJ/5BM/Axis/Aprio/Artistic 50 куб. 40 мм +1,75, палец 10 мм</t>
  </si>
  <si>
    <t>Поршень Honda Dio ZX AF34/35/Lead 48, 50 куб. 40 мм std, кольца, палец 12 мм</t>
  </si>
  <si>
    <t>Поршень Honda Dio ZX AF34/35/Lead 48, 50 куб. 40 мм +0,25, кольца, палец 12 мм</t>
  </si>
  <si>
    <t>Поршень Honda Dio ZX AF34/35/Lead 48, 50 куб. 40 мм +0,50, кольца, палец 12 мм</t>
  </si>
  <si>
    <t>Поршень Honda Dio ZX AF34/35/Lead 48, 50 куб. 40 мм +0,75, кольца, палец 12 мм</t>
  </si>
  <si>
    <t>Поршень Honda Dio ZX AF34/35/Lead 48, 50 куб. 40 мм +1,00, кольца, палец 12 мм</t>
  </si>
  <si>
    <t>Поршень Honda Dio ZX AF34/35/Lead 48, 50 куб. 40 мм +1,25, кольца, палец 12 мм</t>
  </si>
  <si>
    <t>Поршень Honda Dio ZX AF34/35/Lead 48, 50 куб. 40 мм +1,50, кольца, палец 12 мм</t>
  </si>
  <si>
    <t>Поршень Honda Dio ZX AF34/35/Lead 48, 50 куб. 40 мм +1,75, кольца, палец 12 мм</t>
  </si>
  <si>
    <t>Фара передняя Viper Tornado в сборе</t>
  </si>
  <si>
    <t>З/Ч НА ДВИГАТЕЛЬ 4т 125-150 куб (СКУТЕР)</t>
  </si>
  <si>
    <t>Картер правый заливная горловина4т GY6-125-150</t>
  </si>
  <si>
    <t>Кольца поршневые GY6-125 куб +0,25</t>
  </si>
  <si>
    <t>Кольца поршневые GY6-150 куб +0,25</t>
  </si>
  <si>
    <t>Кольца поршневые GY6-150 куб 57,4 мм std</t>
  </si>
  <si>
    <t>Поршень GY6-125 куб 52,4мм +0,25, кольца, палец 15мм к-кт</t>
  </si>
  <si>
    <t>Поршень GY6-125 куб 52,4мм +0,50, кольца, палец 15мм к-кт</t>
  </si>
  <si>
    <t>Реле-регулятор напряжения (6 проводов 3+3)</t>
  </si>
  <si>
    <t>Ремень 743Х20 (диск 10")</t>
  </si>
  <si>
    <t>Ремень 842Х20 (диск 12", 13")</t>
  </si>
  <si>
    <t>Ролики вариатора 12,5гр GY6-150</t>
  </si>
  <si>
    <t>Сектор заводной GY6-150 куб длинный, 158мм (полумесяц)</t>
  </si>
  <si>
    <t>Вариатор передний GY6-80 к-кт (втулка, луч, тарелка, крыльчатка)</t>
  </si>
  <si>
    <t>Втулки направляющих клапанов к-кт 2 шт</t>
  </si>
  <si>
    <t>Картер с заливной горловиной GY6-80</t>
  </si>
  <si>
    <t>Коленвал GY6-80 куб (шатун выше на 5 мм от 50 куб)</t>
  </si>
  <si>
    <t>Колодки сцепления GY6-80</t>
  </si>
  <si>
    <t>Кольца поршневые GY6-50 39мм-50 куб</t>
  </si>
  <si>
    <t>Кольца поршневые GY6-60 куб 44мм + 0,25</t>
  </si>
  <si>
    <t>Кольца поршневые GY6-60 куб 44мм + 0,50</t>
  </si>
  <si>
    <t>Кольца поршневые GY6-60 куб 44мм-std</t>
  </si>
  <si>
    <t>Кольца поршневые GY6-80 куб 47мм +0,50</t>
  </si>
  <si>
    <t>Кольца поршневые GY6-100 куб 50мм-std</t>
  </si>
  <si>
    <t>Мембрана карбюратора GY6-80 круглая 18 мм</t>
  </si>
  <si>
    <t>Поршень 44мм GY6-60 куб, std кольца, палец 13 мм к-кт</t>
  </si>
  <si>
    <t>Поршень 44мм GY6-60 куб, +0,25 кольца, палец 13 мм к-кт</t>
  </si>
  <si>
    <t>Поршень 44мм GY6-60 куб, +0,50 кольца, палец 13 мм к-кт</t>
  </si>
  <si>
    <t>Поршень 47мм GY6-80 куб, +0,25 кольца, палец 13 мм к-кт</t>
  </si>
  <si>
    <t>Поршень 47мм GY6-80 куб, +0,50 кольца, палец 13 мм к-кт</t>
  </si>
  <si>
    <t>Поршневая группа GY6-50 куб, d=39 мм, палец 13 мм, поршень, кольца, прокладки</t>
  </si>
  <si>
    <t>Поршневая группа GY6-60 куб, d=44 мм, палец 13 мм, поршень, кольца, прокладки</t>
  </si>
  <si>
    <t>Ремень 729Х17,5 (диск 12")</t>
  </si>
  <si>
    <t>Трос спидометра (квадрат разрез) GY6-80</t>
  </si>
  <si>
    <t>Шестерня маслонасоса пластиковая GY6-80</t>
  </si>
  <si>
    <t>Щуп масляный GY6-80</t>
  </si>
  <si>
    <t>Двигатель в сборе Delta 125 куб механика</t>
  </si>
  <si>
    <t>Кольца поршневые Delta 70 куб 47мм +0,25 (комплект)</t>
  </si>
  <si>
    <t>Кольца поршневые Delta 70 куб 47мм +0,50 (комплект)</t>
  </si>
  <si>
    <t>Натяжитель цепи ГРМ Delta</t>
  </si>
  <si>
    <t>Подшипник коленвала 6304 Delta (52*20*15)</t>
  </si>
  <si>
    <t>Поршневая группа Delta 70 куб, d=47 мм, палец 13 мм, поршень, кольца, палец к-т в сборе</t>
  </si>
  <si>
    <t>Поршневая группа Delta 100 куб, d=50 мм, палец 13 мм, поршень,кольца,палец к-кт в сборе</t>
  </si>
  <si>
    <t>Поршень Active 110 куб +0,25 палец, кольца (комплект)</t>
  </si>
  <si>
    <t>Поршень Active 110 куб std 52,4мм, палец, кольца (комплект)</t>
  </si>
  <si>
    <t>Коленвал в сборе под цепь ГРМ на ZS125-J</t>
  </si>
  <si>
    <t>Коробка передач под цепь ГРМ на ZS125-J (два вала с шестернями)</t>
  </si>
  <si>
    <t>VIPER V150A</t>
  </si>
  <si>
    <t>Трос сцепления V150A 112 см</t>
  </si>
  <si>
    <t>Патрубок фильтра MX Sport</t>
  </si>
  <si>
    <t>Кольца Honda Dio 39,25</t>
  </si>
  <si>
    <t>Кольца Honda Dio 39,75</t>
  </si>
  <si>
    <t>Поршневая группа Honda Dio AF 27/28 50 куб, d=39 мм, палец 12 мм, к-кт</t>
  </si>
  <si>
    <t>Прокладки двигателя Honda Dio к-кт</t>
  </si>
  <si>
    <t>Ролики вариатора 16х13-5,5гр к-кт</t>
  </si>
  <si>
    <t>Ролики вариатора 16х13-6,5гр к-кт</t>
  </si>
  <si>
    <t>Ролики вариатора 16х13-8,5гр к-кт</t>
  </si>
  <si>
    <t>Рычаг тормозной Honda Dio к-кт л+п</t>
  </si>
  <si>
    <t>Карбюратор Honda Dio AF 35</t>
  </si>
  <si>
    <t>Кольца ZX 40мм +0,25</t>
  </si>
  <si>
    <t>Кольца ZX 40мм +0,75</t>
  </si>
  <si>
    <t>Поршень Honda Dio ZX AF34/35/Lead 48, 65 куб. 44 мм +0,25, кольца, палец к-кт</t>
  </si>
  <si>
    <t>Поршень Honda Dio ZX AF34/35/Lead 48, 65 куб. 44 мм +0,50 кольца, палец к-кт</t>
  </si>
  <si>
    <t>Ремень 663X18 Honda Dio AF 34</t>
  </si>
  <si>
    <t>Коленвал Honda Tact AF 16</t>
  </si>
  <si>
    <t>Кольца поршневые SA50-std Honda Tact</t>
  </si>
  <si>
    <t>Кольца поршневые SA50 +0,25 Honda Tact</t>
  </si>
  <si>
    <t>Кольца поршневые SA50 +0,50 Honda Tact</t>
  </si>
  <si>
    <t>Кольца поршневые SA50 +0,75 Honda Tact</t>
  </si>
  <si>
    <t>Кольца поршневые SA50 +1,00 Honda Tact</t>
  </si>
  <si>
    <t>Ролики вариатора Honda Lead 90 куб 10,5гр к-кт</t>
  </si>
  <si>
    <t>Ролики вариатора Honda Lead 90 куб 12гр к-кт</t>
  </si>
  <si>
    <t>Чехол сиденья Honda Lead АF 20</t>
  </si>
  <si>
    <t>Поршень Suzuki AD 44мм std кольца, палец к-кт</t>
  </si>
  <si>
    <t>Поршень Suzuki AD 44мм +0,25, кольца, палец к-кт</t>
  </si>
  <si>
    <t>Поршень Suzuki AD 44мм +0,50, кольца, палец к-кт</t>
  </si>
  <si>
    <t>Ролики вариатора Suzuki AD16х12-8,5гр к-кт</t>
  </si>
  <si>
    <t>Ролики вариатора Suzuki AD 12,5х16,5-7,5гр к-кт</t>
  </si>
  <si>
    <t>Ролики вариатора Suzuki AD 16х12-6,5гр к-кт</t>
  </si>
  <si>
    <t>Стекло стопа Sepia</t>
  </si>
  <si>
    <t>Сцепление Suzuki AD 110</t>
  </si>
  <si>
    <t>AD 100</t>
  </si>
  <si>
    <t>Вариатор передний Suzuki AD 100 к-кт</t>
  </si>
  <si>
    <t>Коленвал Suzuki AD 100</t>
  </si>
  <si>
    <t>Храповик Suzuki AD 100</t>
  </si>
  <si>
    <t>Вариатор передний Suzuki Lets II к-кт</t>
  </si>
  <si>
    <t>Прокладки двигателя Suzuki Lets к-кт</t>
  </si>
  <si>
    <t>Кольца поршневые Yamaha 40мм +0,25</t>
  </si>
  <si>
    <t>Кольца поршневые Yamaha 40мм +0,50</t>
  </si>
  <si>
    <t>Кольца поршневые Yamaha 40мм +0,75</t>
  </si>
  <si>
    <t>Ремкомплект передней вилки Yamaha</t>
  </si>
  <si>
    <t>Ролики вариатора Yamaha Jog 12х15-8,5гр к-кт</t>
  </si>
  <si>
    <t>ПЛАСТИК И ОБВЕС :</t>
  </si>
  <si>
    <t>Диск тормозной передний Viper Wind</t>
  </si>
  <si>
    <t>Повороты Viper Wind передний левый и правый в сборе</t>
  </si>
  <si>
    <t>Диск колесный задний 3,50-13 (барабан. торм.)</t>
  </si>
  <si>
    <t>Диск колесный передний 3,50-12</t>
  </si>
  <si>
    <t>Пластик пол (часть АКБ) Viper Race</t>
  </si>
  <si>
    <t>Подшипник рулевой Viper Race 3 в сборе (к-кт)</t>
  </si>
  <si>
    <t>Диск колесный задний барабанный тормоз колодки 110 мм 2,50-12 (18 шлицов) Viper Zip</t>
  </si>
  <si>
    <t>Камера 3,50-10</t>
  </si>
  <si>
    <t>Камера 4,00-10</t>
  </si>
  <si>
    <t>Камера 3,00-12</t>
  </si>
  <si>
    <t>Камера 2,50-14</t>
  </si>
  <si>
    <t>Камера 2,50-16</t>
  </si>
  <si>
    <t>Камера 3,50-18</t>
  </si>
  <si>
    <t>Камера 3,00-18</t>
  </si>
  <si>
    <t>Камера 3,75-19</t>
  </si>
  <si>
    <t>Шина 5.00-10 Kama (камерка)</t>
  </si>
  <si>
    <t>Шина 90/90-12</t>
  </si>
  <si>
    <t>Фильтр воздушный GY6-150 куб в сборе (элемент "круглый")</t>
  </si>
  <si>
    <t>Элемент воздушного фильтра (кольцо) бензокоса</t>
  </si>
  <si>
    <t>Надсвечник 2Т с резинкой</t>
  </si>
  <si>
    <t>Надсвечник 4Т с резинкой</t>
  </si>
  <si>
    <t>Клей EPOXY-METAL для склеивания металла к металлу как сварка</t>
  </si>
  <si>
    <t>ИЖ</t>
  </si>
  <si>
    <t>Подшипник колеса МТ 30204</t>
  </si>
  <si>
    <t>Подшипник руля МТ 707</t>
  </si>
  <si>
    <t>Карбюратор Муравей К-65Г</t>
  </si>
  <si>
    <t>Карбюратор МТ К-68У</t>
  </si>
  <si>
    <t>Бензопилы и их комплектующие</t>
  </si>
  <si>
    <t>Бензопила модель Goodluck 4500 номерная</t>
  </si>
  <si>
    <t>Магнит бензопила Goodluck</t>
  </si>
  <si>
    <t>Подшипник коленвала Goodluck (6202)</t>
  </si>
  <si>
    <t>Шпилька шины 1 шт Goodluck</t>
  </si>
  <si>
    <t>Поршень в сборе Partner</t>
  </si>
  <si>
    <t>Шина Partner (40см) качественная</t>
  </si>
  <si>
    <t>Кожугх защиты бензокоса</t>
  </si>
  <si>
    <t>Курок газа (узкий) бензокоса</t>
  </si>
  <si>
    <t>Крепление руля простое бензокоса</t>
  </si>
  <si>
    <t>Маховик (магнит) бензокоса</t>
  </si>
  <si>
    <t>Редуктор верхний бензокоса на 7 шлицов</t>
  </si>
  <si>
    <t>Сцепление алюминиевое бензокоса</t>
  </si>
  <si>
    <t>Трубка бака с фильтром бензокоса</t>
  </si>
  <si>
    <t>Поршень Honda Dio AF18/27/28/Tact 24/30/31/51, 50 куб. 39мм std, кольца, палец 12 мм</t>
  </si>
  <si>
    <t>Поршень Honda Dio AF18/27/28/Tact 24/30/31/51, 50 куб. 39мм +1,25, кольца, палец 12 мм</t>
  </si>
  <si>
    <t>Поршень Honda Dio AF18/27/28/Tact 24/30/31/51, 50 куб. 39мм +1,50, кольца, палец 12 мм</t>
  </si>
  <si>
    <t>Поршень Honda Dio AF18/27/28/Tact 24/30/31/51, 50 куб. 39мм +1,75, кольца, палец 12 мм</t>
  </si>
  <si>
    <t>Поршень Delta/Alpha 100 куб. 47 мм std, палец 13 мм</t>
  </si>
  <si>
    <t>Поршень Delta/Alpha 100 куб. 47 мм 0,25, палец 13 мм</t>
  </si>
  <si>
    <t>Поршень Delta/Alpha/Active 125 куб. 54 мм std, палец 14 мм</t>
  </si>
  <si>
    <t>Поршень Delta/Alpha/Active 125 куб. 54 мм+0,25, палец 14 мм</t>
  </si>
  <si>
    <t>Поршень Delta 110 куб std, палец, кольца (комплект)</t>
  </si>
  <si>
    <t>Поршень Delta 110 куб +0,25, палец, кольца (комплект)</t>
  </si>
  <si>
    <t>Поршень Delta 110 куб +0,50, палец, кольца (комплект)</t>
  </si>
  <si>
    <t>Поршень Delta 70 куб 47мм, std, палец 13 мм</t>
  </si>
  <si>
    <t>Поршень Delta 70 куб 47мм +0,25, палец 13 мм</t>
  </si>
  <si>
    <t>Поршень Delta 70 куб 47мм +0,50, палец 13 мм</t>
  </si>
  <si>
    <t>Поршень Delta 70 куб 47мм, std, палец 13 мм, Gxmotor</t>
  </si>
  <si>
    <t>Поршень Delta 70 куб 47мм, std, палец 13 мм, MSU</t>
  </si>
  <si>
    <t>Поршень Delta 70 куб 47мм, +0,25, палец 13 мм, MSU</t>
  </si>
  <si>
    <t>Поршень Delta 70 куб 47мм, +0,50, палец 13 мм, MSU</t>
  </si>
  <si>
    <t>Поршень Delta 70 куб 47мм std, палец 13 мм, SEE</t>
  </si>
  <si>
    <t>Поршень Delta 70 куб 47мм +0,25, палец 13 мм, SEE</t>
  </si>
  <si>
    <t>Поршень Delta 70 куб 47мм, std, палец 13 мм, Bajaj</t>
  </si>
  <si>
    <t>Поршень Delta 70 куб 47мм, +0,25, палец 13 мм, Bajaj</t>
  </si>
  <si>
    <t>Поршень Delta 110 куб 52,4 мм, std, палец 13 мм, Bajaj</t>
  </si>
  <si>
    <t>Поршень Delta 110 куб 52,4 мм, +0,25, палец 13 мм, Bajaj</t>
  </si>
  <si>
    <t>Кольца Suzuki AD 41мм +1,00</t>
  </si>
  <si>
    <t>Поршень ИЖ Планета 3/4/5 350 куб. 0 рем. 71,95 мм</t>
  </si>
  <si>
    <t>Поршень ИЖ Планета 3/4/5 350 куб. 00 рем. 71,96 мм</t>
  </si>
  <si>
    <t>Поршень ИЖ Планета 3/4/5 350 куб. 000 рем. 71,97 мм</t>
  </si>
  <si>
    <t>Поршень ИЖ Планета 3/4/5 350 куб. 1 рем. 72,46 мм</t>
  </si>
  <si>
    <t>Поршень ИЖ Планета 3/4/5 350 куб. 2 рем. 73,00 мм</t>
  </si>
  <si>
    <t>Поршень ИЖ Планета 3/4/5 350 куб. 3 рем. 73,50 мм</t>
  </si>
  <si>
    <t>Поршень МТ/Днепр 750 куб. 77,95 мм, пара</t>
  </si>
  <si>
    <t>Поршень МТ/Днепр 750 куб. 77,98 мм, пара</t>
  </si>
  <si>
    <t>Поршень МТ/Днепр 750 куб. 2 рем. 78,45 мм, пара</t>
  </si>
  <si>
    <t>Поршень МТ/Днепр 750 куб. 1 рем. 78,15 мм, пара</t>
  </si>
  <si>
    <t>Поршень МТ/Днепр 750 куб. 3 рем. 79,00 мм, пара</t>
  </si>
  <si>
    <t>Амортизатор задний Yamaha 255 мм</t>
  </si>
  <si>
    <t>Поршень Минск 125 куб. 52 мм 0, палец 14 мм</t>
  </si>
  <si>
    <t>Поршень Минск 125 куб. 52 мм 00, палец 14 мм</t>
  </si>
  <si>
    <t>Поршень Минск 125 куб. 52 мм 000, палец 14 мм</t>
  </si>
  <si>
    <t>Поршень Минск 125 куб. 52 мм +0,25, палец 14 мм</t>
  </si>
  <si>
    <t>Поршень Минск 125 куб. 52 мм +0,50, палец 14 мм</t>
  </si>
  <si>
    <t>Поршень Минск 125 куб. 52 мм +0,75, палец 14 мм</t>
  </si>
  <si>
    <t>Поршень ИЖ Юпитер 4/5 350 куб. 62 мм 00, пара, палец 14 мм</t>
  </si>
  <si>
    <t>Поршень ИЖ Юпитер 4/5 350 куб. 62 мм 000, пара, палец 14 мм</t>
  </si>
  <si>
    <t>Поршень ИЖ Юпитер 4/5 350 куб. 1 р. 62 мм +0,25 пара, палец 14 мм</t>
  </si>
  <si>
    <t>Поршень ИЖ Юпитер 4/5 350 куб. 2р, 62 мм +0,50 пара, палец 14 мм</t>
  </si>
  <si>
    <t>Поршень ИЖ Юпитер 4/5 350 куб. 3р, 62 мм +0,75 пара, палец 14 мм</t>
  </si>
  <si>
    <t>Поршень Suzuki Address 110 куб. 52,5 мм std., палец 14 мм, SEE</t>
  </si>
  <si>
    <t>Поршень Suzuki Address 110 куб. 52,5 мм +0,25, палец 14 мм, SEE</t>
  </si>
  <si>
    <t>Поршень Suzuki Address 110 куб. 52,5 мм +0,50, палец 14 мм, SEE</t>
  </si>
  <si>
    <t>Поршень Honda Lead 90 48 мм, std, палец 12 мм</t>
  </si>
  <si>
    <t>Поршень Honda Lead 90 48 мм, +0,25, палец 12 мм</t>
  </si>
  <si>
    <t>Поршень Honda Lead 90 48 мм, +0,50, палец 12 мм</t>
  </si>
  <si>
    <t>Поршень Honda Lead 90 48 мм, +0,75, палец 12 мм</t>
  </si>
  <si>
    <t>Поршень Honda Lead 90 48 мм, +1,00, палец 12 мм</t>
  </si>
  <si>
    <t>Амортизатор задний Active пара, длинна 335 мм, Газо-масляные.</t>
  </si>
  <si>
    <t>Болт переднего амортизатора Alpha</t>
  </si>
  <si>
    <t>Амортизатор коляски ИЖ 355 мм</t>
  </si>
  <si>
    <t>Поршень Honda Lead 90 48 мм, +0,25 палец 12 мм</t>
  </si>
  <si>
    <t>Поршень Honda Lead 90 48 мм, +0,50 палец 12 мм</t>
  </si>
  <si>
    <t>Поршень Yamaha Axis 90 50мм +0,75, кольца, палец 12 мм</t>
  </si>
  <si>
    <t>Поршень Yamaha Axis 90 50мм +1,00, кольца, палец 12 мм</t>
  </si>
  <si>
    <t>Аккумулятор 12V 9Аh 12N9-BS 135/75/135 мм (гелевый) высокий</t>
  </si>
  <si>
    <t>Аккумулятор 12V 2,3Ah YTR4A-BS 115/50/85 мм "таблетка" Honda</t>
  </si>
  <si>
    <t>Аккумулятор 12V 2,3Ah YTR4B-BS 115/40/85 мм "таблетка" Suzuki, Yamaha</t>
  </si>
  <si>
    <t>Аккумулятор 12V 5Аh YTX5L-BS 110/70/105 мм (гелевый) низкий</t>
  </si>
  <si>
    <t>Аккумулятор 12V 5Аh 12N5L-BS 120/60/130 мм (гелевый) узкий</t>
  </si>
  <si>
    <t>Аккумулятор 12V 7Ah PS7-12 115/65/95 мм (пастовый)</t>
  </si>
  <si>
    <t>Аккумулятор 12V 7Аh YTX7A-BS 150/85/95 мм (гелевый)</t>
  </si>
  <si>
    <t>Аккумулятор 12V 7Ah YTX7L-BS 110/130/65 мм (гелевый)</t>
  </si>
  <si>
    <t>Аккумулятор 12V 7Ah YTX7A-BS 150/85/95 мм (гелевый)</t>
  </si>
  <si>
    <t>Аккумулятор 12V 7Аh UTX7A-BS 150/85/95 мм (кислотный)</t>
  </si>
  <si>
    <t>Аккумулятор 12V 9Аh YTX9-BS 150/85/105 мм (гелевый)</t>
  </si>
  <si>
    <t>Аккумулятор 12V 9Аh YTX9-BS 150/85/105 мм (кислотный)</t>
  </si>
  <si>
    <t>Аккумулятор 12V 9Аh YTX9A-BS 135/75/135 мм (кислотный) высокий</t>
  </si>
  <si>
    <t>Аккумулятор 12V 9Аh 6мтс9 135/70/140 мм (кислотный) Электроисток</t>
  </si>
  <si>
    <t>Аккумулятор 12V 12Ah YTX14-BS 150/90/150 мм (гелевый)</t>
  </si>
  <si>
    <t>Аккумулятор 12V 12Аh YT12B-4 150/70/130 мм (гелевый)</t>
  </si>
  <si>
    <t>Аккумулятор 12V 18Ah YT20-4 180/85/160 мм (гелевый)</t>
  </si>
  <si>
    <t>Аккумулятор 6V 12Ah SP 6-12 151/94/50 мм (пастовый)</t>
  </si>
  <si>
    <t>Аккумулятор 6V 18Аh 135/70/140 мм (кислотный) Электроисток</t>
  </si>
  <si>
    <t>Аккумулятор 12V 9Аh YTX9A-BS 150/85/105 мм (гелевый)</t>
  </si>
  <si>
    <t>Аккумулятор 12V 10Аh UTX12-BS 135/85/130 мм (кислотный)</t>
  </si>
  <si>
    <t>Элемент воздушного фильтра Stihl 170/180</t>
  </si>
  <si>
    <t>Амортизатор задний Honda Dio AF 18/27/34/35, 270мм</t>
  </si>
  <si>
    <t>Амортизатор задний Yamaha 235 мм</t>
  </si>
  <si>
    <t>Амортизатор задний Viper Storm с подкачкой 340 мм</t>
  </si>
  <si>
    <t>Гайка заднего колеса Honda М14х1.25</t>
  </si>
  <si>
    <t>Шайба фиксатор ведущей звезды Alpha/Delta/Active</t>
  </si>
  <si>
    <t>Амортизатор задний ИЖ, 320 мм</t>
  </si>
  <si>
    <t>Амортизаторы задние Минск 340 мм</t>
  </si>
  <si>
    <t>Стекло стопа Viper F1/F50</t>
  </si>
  <si>
    <t>Втулка заднего колеса с гайкой Active</t>
  </si>
  <si>
    <t>Втулка заднего колеса с гайкой Delta</t>
  </si>
  <si>
    <t xml:space="preserve">Ось маслонасоса Delta/Alpha 70/110 куб. </t>
  </si>
  <si>
    <t>Натяжитель/регулировка троса сцепления, мото</t>
  </si>
  <si>
    <t>Сектор заводной (полумесяц) Suzuki Sepia/Address 50 куб. ровный зуб</t>
  </si>
  <si>
    <t>Амортизатор задний Honda Lead, 310 мм</t>
  </si>
  <si>
    <t>Амортизатор задний Suzuki Address 100 куб. 300 мм</t>
  </si>
  <si>
    <t>Амортизатор передний/перья Viper Wind, 430 мм</t>
  </si>
  <si>
    <t>Звезда задняя 428-45 каленая по центрам 80 мм, внутри отверстие на 64 мм</t>
  </si>
  <si>
    <t>Амортизатор передний Suzuki, 225 мм</t>
  </si>
  <si>
    <t>Поршневая группа бензопила Goodluck GL5800, 45,2 мм</t>
  </si>
  <si>
    <t>Коленвал бензопилы Goodluck GL5800</t>
  </si>
  <si>
    <t>Goodluck 4500-5800</t>
  </si>
  <si>
    <t>Картер левый Delta/Alpha/Active, под сепаратор, диам. 20 мм</t>
  </si>
  <si>
    <t>Картер левый Delta/Alpha/Active, под подшипник</t>
  </si>
  <si>
    <t>Стекло открытого шлема прозрачное</t>
  </si>
  <si>
    <t>Повороты Viper Race, передние, пара</t>
  </si>
  <si>
    <t>Подножка центральная стояночная Honda Dio AF27/28</t>
  </si>
  <si>
    <t>Стартер Delta/Alpha/Active</t>
  </si>
  <si>
    <t>Патрубок воздушного фильтра Honda DIO AF27/28 35 мм</t>
  </si>
  <si>
    <t>Ключ свечной 21 мм, 2Т, с ручкой</t>
  </si>
  <si>
    <t>Бак топливный Delta, красный</t>
  </si>
  <si>
    <t>Корпус фары Alpha</t>
  </si>
  <si>
    <t>Болт для регулировки клапанов Sonic 125-J/Zubr</t>
  </si>
  <si>
    <t>Вал привода сцепления (где крепится трос сцепления) Sonic 125-J</t>
  </si>
  <si>
    <t>Датчик тормозной задний Sonic 125-J</t>
  </si>
  <si>
    <t>Демпфер с подшипником в сборе под литое колесо Sonic 125-J</t>
  </si>
  <si>
    <t>Демпферная резинка заднего колеса,ткань,раздельная, черная Sonic 125-J</t>
  </si>
  <si>
    <t>Диск колесный передний литой (18Х1,6) на 4 отверстия Sonic 125-J</t>
  </si>
  <si>
    <t>Дуга защитная хром с креплением Sonic 125-J</t>
  </si>
  <si>
    <t>Звезда задняя 428-38 под спицованное колесо Sonic 125-J</t>
  </si>
  <si>
    <t>Звезда задняя 428-43 зуба под литое колесо Sonic 125-J (каленая)</t>
  </si>
  <si>
    <t>Звезда передняя 428 Н 14 зубов Sonic 125-J</t>
  </si>
  <si>
    <t>Звезда передняя 428 Н 15 зубов Sonic 125-J хром никель магний</t>
  </si>
  <si>
    <t>Звезда передняя 428 Н 15 зубов каленая Sonic 125-J</t>
  </si>
  <si>
    <t>Звезда передняя 428 Н 16 зубов Sonic 125-J</t>
  </si>
  <si>
    <t>Звезда передняя 428 Н 17 зубов Sonic 125-J</t>
  </si>
  <si>
    <t>Звезда передняя 428 Н 17 зубов каленая Sonic 125-J</t>
  </si>
  <si>
    <t>Кожух защиты цепи к-кт Sonic 125-J</t>
  </si>
  <si>
    <t>Кран топливный с гайкой Sonic 125-J</t>
  </si>
  <si>
    <t>Крыло заднее Sonic 125-J</t>
  </si>
  <si>
    <t>Лючок бака Sonic 125-J</t>
  </si>
  <si>
    <t>Патрубок к карбюратору (аллюминиевый кривой) Sonic 125-J</t>
  </si>
  <si>
    <t>Переключатели руля 2 шт. к-кт Sonic 125-J</t>
  </si>
  <si>
    <t>Пластик вокруг сиденья (с крышкой под замок) Sonic 125-J красный</t>
  </si>
  <si>
    <t>Подшипник рулевой колонки Sonic 125-J к-кт</t>
  </si>
  <si>
    <t>Ремонтный к-кт бендикса Sonic 125-J</t>
  </si>
  <si>
    <t>Рычаг переднего тормоза Sonic 125-J</t>
  </si>
  <si>
    <t>Стартер (на 10 шлицов) Sonic 125-J</t>
  </si>
  <si>
    <t>Стекло заднего стопа Sonic 125-J</t>
  </si>
  <si>
    <t>Стекло обтекателя (отдельно) Sonic 125-J</t>
  </si>
  <si>
    <t>Суппорт передний однопоршневой Sonic 125-J</t>
  </si>
  <si>
    <t>Тормозная машинка верхняя(главный тормозной цилиндр) Sonic 125-J</t>
  </si>
  <si>
    <t>Траверса верхняя (пластина аллюминиевая) Sonic 125-J</t>
  </si>
  <si>
    <t>Шестерня стартера двойная большая Sonic 125-J 18/62 зубья</t>
  </si>
  <si>
    <t>Пластик лыжа левая Viper Tornado 250</t>
  </si>
  <si>
    <t>Коммутатор 4T GY6 50/80/100/125/150 куб. с регулировкой угла зажигания</t>
  </si>
  <si>
    <t>Крыльчатка вариатора Honda Lead 90 куб. SEE</t>
  </si>
  <si>
    <t>Поршень 50мм GY6-100 куб, std кольца, палец 13 мм к-кт</t>
  </si>
  <si>
    <t>Поршень 50мм GY6-100 куб, +0,25 кольца, палец 13 мм к-кт</t>
  </si>
  <si>
    <t>Поршень 50мм GY6-100 куб, +0,50 кольца, палец 13 мм к-кт</t>
  </si>
  <si>
    <t>Стартер GY6-80 заводской</t>
  </si>
  <si>
    <t>Подшипник коленвала 203А GY6-80(42*17*12)</t>
  </si>
  <si>
    <t>Электромагнитный клапан Honda/GY6- 50-150 куб,</t>
  </si>
  <si>
    <t>Шпильки головки цилиндра  GY6 4т 50, 80, 125, 150 куб (к-кт 4 шт)</t>
  </si>
  <si>
    <t>Реле стартера Delta повода без фишки</t>
  </si>
  <si>
    <r>
      <t xml:space="preserve">Поршневая группа Yamaha Stels 50 куб, d=40 мм, палец 10 мм, 6 ребер, SEE </t>
    </r>
    <r>
      <rPr>
        <sz val="10"/>
        <color rgb="FFFF0000"/>
        <rFont val="Arial"/>
        <family val="2"/>
        <charset val="204"/>
      </rPr>
      <t xml:space="preserve"> ВЫСОКАЯ</t>
    </r>
  </si>
  <si>
    <r>
      <t>Спидометр Sonic 125-J, Yamaha YBR-125, 140 км/ч, (</t>
    </r>
    <r>
      <rPr>
        <sz val="10"/>
        <color rgb="FFFF0000"/>
        <rFont val="Arial"/>
        <family val="2"/>
        <charset val="204"/>
      </rPr>
      <t>тахометр электр</t>
    </r>
    <r>
      <rPr>
        <sz val="10"/>
        <rFont val="Arial"/>
        <family val="2"/>
        <charset val="204"/>
      </rPr>
      <t>.)</t>
    </r>
  </si>
  <si>
    <r>
      <t xml:space="preserve">Спидометр Zongshen, Lifan 125 куб, 120км/ч, </t>
    </r>
    <r>
      <rPr>
        <sz val="10"/>
        <color rgb="FFFF0000"/>
        <rFont val="Arial"/>
        <family val="2"/>
        <charset val="204"/>
      </rPr>
      <t>мех.тахометр</t>
    </r>
  </si>
  <si>
    <r>
      <t xml:space="preserve">Спидометр Defiant 125-J, 120 км/ч, </t>
    </r>
    <r>
      <rPr>
        <sz val="10"/>
        <color rgb="FFFF0000"/>
        <rFont val="Arial"/>
        <family val="2"/>
        <charset val="204"/>
      </rPr>
      <t>тахометр электронный</t>
    </r>
  </si>
  <si>
    <t>Втулка демфера задней звезды Viper MX SPORT 110 куб.</t>
  </si>
  <si>
    <t>Кольца поршневые Honda Dio 80 куб 47 мм ,std.</t>
  </si>
  <si>
    <t>Крышка вариатора (заводная), под тонкий вал, Honda Dio AF 18.</t>
  </si>
  <si>
    <t>Крышка вариатора (заводная), под толстый вал, Honda Dio AF 27, Honda Tact.</t>
  </si>
  <si>
    <t>Лепестковый клапан карбюратора Honda Dio AF27.</t>
  </si>
  <si>
    <t>Лепестковый клапан Honda Dio AF18/27, Viper.</t>
  </si>
  <si>
    <t>Поршень Honda Dio AF27 47мм ,палец 12мм, кольца, к-кт</t>
  </si>
  <si>
    <t>Рем.к-кт передней вилки Honda Dio AF18/27, барабанный тормоз</t>
  </si>
  <si>
    <t>Суппорт передний Honda Dio</t>
  </si>
  <si>
    <t>Коленвал Honda Dio AF 35, (34 мм ширина блинов)</t>
  </si>
  <si>
    <t xml:space="preserve">Подшипник коленвала SC05B88NC529PX1 Honda Dio AF56 </t>
  </si>
  <si>
    <t>Амортизатор передний Yamaha Jog50/Aprio, пара, под дисковый тормоз 25 мм толщина</t>
  </si>
  <si>
    <t>Вариатор передний к-кт Yamaha 50</t>
  </si>
  <si>
    <t>Карбюратор Yamaha 50</t>
  </si>
  <si>
    <t>Коленвал Yamaha 50 куб</t>
  </si>
  <si>
    <t>Магнит (ротор) Yamaha 50 куб</t>
  </si>
  <si>
    <t>Подшипник 638 заводной крышкиYamaha</t>
  </si>
  <si>
    <t>Машинка тормозная передняя  Viper Wind</t>
  </si>
  <si>
    <t>Пластик бардачок под сиденьем (унитаз) Viper Storm 7, выпуск 2013 г .</t>
  </si>
  <si>
    <t>Пластик карман Viper Storm 50-150 куб,(2013 года)</t>
  </si>
  <si>
    <t>Пластик нижняя часть клюва Viper Storm 50-150 куб, (2013 года)</t>
  </si>
  <si>
    <t>Повороты передние Viper Storm 2013 г.</t>
  </si>
  <si>
    <t>Тормозные колодки задние Viper Storm (к-т 2шт., барабан 13 колеса")</t>
  </si>
  <si>
    <t>Звезда задняя квадроцикл детский. внутр. Ø 26мм, между тремя отверстиями 32мм, на 3 болта</t>
  </si>
  <si>
    <t>Трос тормозной двойной 110см ATV 50 куб.</t>
  </si>
  <si>
    <t>Суппорт тормозной квадроцикл/ATV детский, механический, левый+правый, пара.</t>
  </si>
  <si>
    <t>Грузики руля хром, ZS 125J пара.</t>
  </si>
  <si>
    <t>Замок зажигания Honda Dio AF 34 к-т полный (2 провода).</t>
  </si>
  <si>
    <t>Глушитель хромированный  (пара) МТ</t>
  </si>
  <si>
    <t>Сигнализация 2 брелка, супер  качество</t>
  </si>
  <si>
    <t>Грузики руля хром, ZS 125J пара</t>
  </si>
  <si>
    <t>Подшипник коленвала Honda DIO AF18/27, SCO4A47CS24PX1 (52x20x12), TPI</t>
  </si>
  <si>
    <t>Подшипник коленвала Honda Dio AF18, 390C5S24PX1 (52x17x12), NTN</t>
  </si>
  <si>
    <t>Подшипник коленвала Honda Dio AF18/27, SCO4A47CS24PX1 (52x20x12) Китай</t>
  </si>
  <si>
    <t>Подшипник коленвала Honda Dio AF18/27, SCO4A47CS24PX1 (52x20x12) NTN</t>
  </si>
  <si>
    <t>Втулки направляющие поршневой 4т GY6 125-150 куб</t>
  </si>
  <si>
    <t>Картер левый 4т GY6 125 куб, короткий, под 10" колесо, 45 см</t>
  </si>
  <si>
    <t>Коммутатор 4т GY6 50-150 куб, фишка (4+2)</t>
  </si>
  <si>
    <t>Крышка защиты крыльчатки охлаждения 4т GY6 125-150 куб.</t>
  </si>
  <si>
    <t>Подножка центральная стояночная 4т GY6 150 куб</t>
  </si>
  <si>
    <t>Ремень 743X20 4т GY6 125-150 куб, Pover Link</t>
  </si>
  <si>
    <t>Ремень 835х20х30 4т GY6 125-150 куб, Viper</t>
  </si>
  <si>
    <t>Ремень 835Х20 4т GY6 150 куб, MSU</t>
  </si>
  <si>
    <t>Шпильки головки цилиндра 4т GY6 50, 80, 125, 150 куб (к-кт 4 шт)</t>
  </si>
  <si>
    <t>Гайка генератора 4т GY6 50-100 куб. М10*1,25</t>
  </si>
  <si>
    <t>Гайка заднего колеса 4т GY6 50-150 куб. М16*1,25</t>
  </si>
  <si>
    <t>Глушитель 4т GY6 50-100 куб, железный, цельный</t>
  </si>
  <si>
    <t>Глушитель 4т GY6 50/80/100 куб, алюминиевый, (колено + хомуты к-т)</t>
  </si>
  <si>
    <t>Диск задний 4т GY6 (10Х2,5) 19 шлицов, (под барабан)</t>
  </si>
  <si>
    <t>Клапана 4т GY6 80 куб, впускной/выпускной к-кт</t>
  </si>
  <si>
    <t>Ремень 669Х18 4т GY6 50 куб (диск 10")</t>
  </si>
  <si>
    <t>Сектор заводной 4т GY6 50-100 куб (полумесяц) с втулкой</t>
  </si>
  <si>
    <t>Крышка вариатора 4т GY6 50-100 куб (13" колесо) короткая, 46 см</t>
  </si>
  <si>
    <t>Набор кнопок  GY6-80</t>
  </si>
  <si>
    <t>Патрубок к карбюратору 4т GY6, 14-16 колесо</t>
  </si>
  <si>
    <t>Прокладки двигателя 4т GY6 60 куб, (полный набор) Bajaj</t>
  </si>
  <si>
    <t>Прокладки двигателя 4т GY6 80 куб, (полный набор) Bajaj</t>
  </si>
  <si>
    <t>Прокладки поршневой 4т GY6 100 куб, (малый набор) Bajaj</t>
  </si>
  <si>
    <t>Прокладки поршневой 4т GY6 60 куб, (малый набор) Bajaj</t>
  </si>
  <si>
    <t>Прокладки поршневой 4т GY6 80 куб, (малый набор) Bajaj</t>
  </si>
  <si>
    <t>Цепь ГРМ 2х3-82L 4т GY6 50-100 куб, D.I.D</t>
  </si>
  <si>
    <t>Резистор двойной с проводом 4т GY6-80</t>
  </si>
  <si>
    <t>Ролики вариатора 7,5гр. Honda, 4т GY6 50 куб</t>
  </si>
  <si>
    <t>Ролики вариатора 9,5гр. Honda, 4т GY6 50 куб</t>
  </si>
  <si>
    <t>Ролики вариатора 9гр. Honda, 4т GY6 50 куб</t>
  </si>
  <si>
    <t>Патрон лампы фары Delta, Alpha/4т GY6 50-150 куб</t>
  </si>
  <si>
    <t>Ремкомплект верхней тормозной машинки 4т GY6 (резинки+пыльники)</t>
  </si>
  <si>
    <t>Съемник генератора (магнита) двухсторонний (4т GY6 50-150 куб, Honda)</t>
  </si>
  <si>
    <t>Съемник генератора (магнита) односторонний (4т GY6 125, 150 куб)</t>
  </si>
  <si>
    <t>Амортизатор задний Yamaha 250 мм</t>
  </si>
  <si>
    <t>Амортизатор задний МОНО 365 мм, крепление 10/10 мм, регулируемый</t>
  </si>
  <si>
    <t>Амортизатор задний МОНО 290 мм, крепление 10/10 мм, нерегулируемый</t>
  </si>
  <si>
    <t>Амортизатор задний МОНО 230 мм, крепление 12/12 мм, регулируемый</t>
  </si>
  <si>
    <t>Амортизатор задний МОНО 250 мм, крепление 10/10 мм, нерегулируемый</t>
  </si>
  <si>
    <t>Амортизатор задний МОНО 265 мм, крепление 10/10 мм, нерегулируемый</t>
  </si>
  <si>
    <t>Амортизатор задний МОНО 290 мм, крепление 10/10 мм, регулируемый</t>
  </si>
  <si>
    <t>Амортизатор задний МОНО 290 мм, крепление 10/12 мм, регулируемый</t>
  </si>
  <si>
    <t>Амортизатор задний МОНО 310 мм, крепление 10 мм (ухо/вилка)</t>
  </si>
  <si>
    <t>Амортизатор задний МОНО 320 мм, крепление 10/12 мм, нерегулируемый</t>
  </si>
  <si>
    <t>Амортизатор задний МОНО 325 мм, крепление 10/10 мм (двойная пружина)</t>
  </si>
  <si>
    <t>Амортизатор задний МОНО 340 мм, крепление 10/12 мм, регулируемый</t>
  </si>
  <si>
    <t>Амортизатор задний МОНО CBR300, 345 мм, крепление 10/10 мм</t>
  </si>
  <si>
    <t>Амортизатор задний 250 мм, крепление 12/10 мм (пара)</t>
  </si>
  <si>
    <t>Амортизатор задний 390 мм, крепление 10/12 мм (пара)</t>
  </si>
  <si>
    <t>Аккумулятор 6V 18Аh 1602A 135/70/140 мм (кислотный) Starta</t>
  </si>
  <si>
    <t>Амортизатор передний Honda Dio AF18/27/34, 270 мм, d=27 мм, (барабанный тормоз)</t>
  </si>
  <si>
    <t>Вилка передняя Yamaha в сборе, барабанный тормоз</t>
  </si>
  <si>
    <t>Стартер Honda Tact</t>
  </si>
  <si>
    <t>Стартер Китайская Yamaha (Stels)</t>
  </si>
  <si>
    <t>Подшипник коленвала Honda Такт SCO4A34CS, узкий (47x20x12)</t>
  </si>
  <si>
    <t>Коленвал Honda Tact AF16/14/09/DJ-1, MSU</t>
  </si>
  <si>
    <t>Коленвал Honda Tact AF16/14/09/DJ-1</t>
  </si>
  <si>
    <t>Крышка вариатора Китайская Ямаха/Stels</t>
  </si>
  <si>
    <t>Шпильки цилиндра Honda Dio AF18/27/28, длина 105 мм, 4 шт.</t>
  </si>
  <si>
    <t>Шпильки цилиндра Honda Dio AF34/35, длина 115 мм, 4 шт</t>
  </si>
  <si>
    <t>Зеркала Honda Dio овалы, резьба 8 мм</t>
  </si>
  <si>
    <t>Шатун Honda Tact AF16/14/09/Pal, SEE</t>
  </si>
  <si>
    <t>Шатун Honda Tact AF16/09/14/Pal 1/2</t>
  </si>
  <si>
    <t>Амортизатор задний Honda Dio/ZX/Lead/Tact, 310 мм</t>
  </si>
  <si>
    <t>Шлем детский закрытый (серебристый)</t>
  </si>
  <si>
    <t>Пропитка для воздушных фильтров Mannol Air Filter Oil 200 мл (9964)</t>
  </si>
  <si>
    <t>Свеча зажигания Oregon 2T L6TC (пила)</t>
  </si>
  <si>
    <t>Патрубок воздушного фильтра Honda AF34/35, (резиновый)</t>
  </si>
  <si>
    <t>Маслонасос Suzuki AD 100 куб.</t>
  </si>
  <si>
    <t>Ремень 746х18 Honda Lead AF 48, 100 куб.</t>
  </si>
  <si>
    <t>Стартер TB-60</t>
  </si>
  <si>
    <t>Doppler</t>
  </si>
  <si>
    <t>Ремень 650х15.5 Honda Dio AF27, Doppler</t>
  </si>
  <si>
    <t>Ремень 746х18 Honda Lead AF 48, 100 куб, Doppler</t>
  </si>
  <si>
    <t>Маслонасос Honda Dio AF34/35</t>
  </si>
  <si>
    <t>Маслонасос Honda Dio AF27</t>
  </si>
  <si>
    <t>Маслонасос Yamaha Jog</t>
  </si>
  <si>
    <t>Маслонасос Honda Lead 90 куб.</t>
  </si>
  <si>
    <t>Сальник передней вилки 37*50*11 Zubr T200 1 шт</t>
  </si>
  <si>
    <t>Сальники коленвала (15,5*25,5*7), Honda Dio AF18, Honda Tact Honda Dio AF09/16, Honda Pal Honda Dio AF17, KOK</t>
  </si>
  <si>
    <t>Запчасти на питбайк</t>
  </si>
  <si>
    <t>Привод спидометра мото, ось 15 мм</t>
  </si>
  <si>
    <t xml:space="preserve">Дворник электрический для кабины Zubr 200 куб. </t>
  </si>
  <si>
    <t xml:space="preserve">Сателлиты моста ZUBR T200/Foton к-кт 4 шт. </t>
  </si>
  <si>
    <t>Подушка двигателя ZUBR T200/Foton</t>
  </si>
  <si>
    <t>Бак топливный Sonic/CB125/150/200/250 куб. черный</t>
  </si>
  <si>
    <t>Бак топливный Sonic/CB125/150/200/250 куб. синий</t>
  </si>
  <si>
    <t>Бак топливный Sonic/CB125/150/200/250 куб. красный, без топливного датчика</t>
  </si>
  <si>
    <t>Замок цепи/звено 428H GOLD, SFR</t>
  </si>
  <si>
    <t>Подушка/крепление двигателя Zubr T200/Foton, пружинная</t>
  </si>
  <si>
    <t>Крышка двигателя/сцепления питбайк, 110/125 куб. правая, механика</t>
  </si>
  <si>
    <t>Сайлентблок двигателя Zubr T200/Foton, 52 мм</t>
  </si>
  <si>
    <t>Цепь привода колеса 428H-98L, золотая, SFR.</t>
  </si>
  <si>
    <t>Цепь привода колеса 428H-104L, золотая, SFR.</t>
  </si>
  <si>
    <t>Цепь привода колеса 428H-128L, золотая, SFR.</t>
  </si>
  <si>
    <t>KMC</t>
  </si>
  <si>
    <t>Цепь привода колеса Delta 428H-98L, KMC</t>
  </si>
  <si>
    <t>Цепь привода колеса Delta 428H-104L, KMC</t>
  </si>
  <si>
    <t>Бак топливный питбайк, с бензокраником</t>
  </si>
  <si>
    <t>Щуп регулировки клапанов (набор 0,05-1)</t>
  </si>
  <si>
    <t>Ответная часть кардана Zubr T200/Foton</t>
  </si>
  <si>
    <t>Сальник коленвала Honda Dio AF18/Tact, (15,5*25,5*7, 21*31*7) к-кт 2 шт.</t>
  </si>
  <si>
    <t>Подножка центральная стояночная Active 110 куб. 260 мм</t>
  </si>
  <si>
    <t>Ступица переднего колеса квадроцикл/ATV 150/200 куб.</t>
  </si>
  <si>
    <t>Крепление зеркал на руль, резьба М10, пара</t>
  </si>
  <si>
    <t>Карбюратор CG/CB/YBR 200/250 PZ26, мембранный, Keihin.</t>
  </si>
  <si>
    <t>Фара дополнительная, светодиодная, влагозащитная, 9 LED с креплением, "капля"</t>
  </si>
  <si>
    <t>Фара дополнительная, светодиодная, влагозащитная, 6 LED, с ободком "ангельский глаз"</t>
  </si>
  <si>
    <t>Фара дополнительная, светодиодная, влагозащитная, 6 LED с креплением, "капля"</t>
  </si>
  <si>
    <t>Двигатель Delta/Alpha/Active 125 куб. механика</t>
  </si>
  <si>
    <t>Спидометр Viper Active 110 куб.</t>
  </si>
  <si>
    <t>Чехол сиденья ИЖ Планета/Юпитер 5, 350 куб.</t>
  </si>
  <si>
    <t>Ролики цепи ГРМ Delta/Alpha/Active 125 куб.+ цепь 90L</t>
  </si>
  <si>
    <t>Ролики цепи ГРМ Дельта/Alpha/Active 70/110 куб. к-кт 2 шт + болтик</t>
  </si>
  <si>
    <t>Чехол сидения мото CB 125/150 куб</t>
  </si>
  <si>
    <t>Крепление руля Delta 2 шт.</t>
  </si>
  <si>
    <t>Коробка передач питбайк LF140, 140 куб.</t>
  </si>
  <si>
    <t>Спидометр Viper Storm 125/150 куб.</t>
  </si>
  <si>
    <t>Фонарь задний/стоп Viper Race 1/2/3, белый</t>
  </si>
  <si>
    <t>Фонарь задний/стоп Viper Race 1/2/3</t>
  </si>
  <si>
    <t>Масло Motul 8100 X cess 5w40 (синтетика) 5л</t>
  </si>
  <si>
    <t>Карбюратор CB/CG125/150/200/250 куб. вертикальный Sport PWK 34 мм, с механической заслонкой, Keihin.</t>
  </si>
  <si>
    <t>Карбюратор CB/CG125/150/200/250 куб. вертикальный Sport PWK 28 мм, с механической заслонкой, Keihin.</t>
  </si>
  <si>
    <t>Карбюратор CB/CG125/150/200/250 куб. вертикальный Sport PWK 38 мм, с механической заслонкой, Keihin.</t>
  </si>
  <si>
    <t>Карбюратор CB/CG125/150/200/250 куб. вертикальный Sport PWK 40 мм, с механической заслонкой, Keihin.</t>
  </si>
  <si>
    <t>Рычаг выжима сцепления Delta/Alpha</t>
  </si>
  <si>
    <t>Амортизатор передний Yamaha Jog50/90/Aprio/Axis, пара, под дисковый тормоз 26 мм толщина</t>
  </si>
  <si>
    <t>Свеча зажигания B7TC, M10, юбка 19 мм (скутер 4-х такт.) Torch</t>
  </si>
  <si>
    <t>Свеча 4т Marshal A7TP, платиновая</t>
  </si>
  <si>
    <t>Лампа фары LED2, H4</t>
  </si>
  <si>
    <t>Лампа фары LED4, с линзой, H4</t>
  </si>
  <si>
    <t>Свеча D8TV платиновая, для мотоцикла 4T</t>
  </si>
  <si>
    <t>Свеча D8TC 12 мм, мотоцикл 4T, Marshal</t>
  </si>
  <si>
    <t>Свеча B7TC, скутер 4T, с длинной юбкой 10 мм, Torch</t>
  </si>
  <si>
    <t>Тройник тормозной системы квадроцикл/ATV/мотоцикл</t>
  </si>
  <si>
    <t>Съемник гайки обгонной муфты/бендикса 4T GY6 125/150 куб.</t>
  </si>
  <si>
    <t>Чехол сиденья HondaTact 16</t>
  </si>
  <si>
    <t>Стартер трицикл Zubr T200/Foton, 9 шлицов</t>
  </si>
  <si>
    <t>Стартер трицикл Zubr T200/Foton, 11 шлицов</t>
  </si>
  <si>
    <t>Поршень Delta/Alpha/Active 125 куб. 54 мм std., палец 14 мм</t>
  </si>
  <si>
    <t>Сцепление центробежное квадроцикл/ATV</t>
  </si>
  <si>
    <t>Повороты передние Yamaha Aprio, пара</t>
  </si>
  <si>
    <t xml:space="preserve">Картер мотоцикл CB 150/200 куб. лев.+прав. </t>
  </si>
  <si>
    <t>Съемник звезды ГРМ 4T GY6 50/150 куб. каленый</t>
  </si>
  <si>
    <t>Съемник магнето 4T GY6 125/150 куб.</t>
  </si>
  <si>
    <t>Рем. к-кт двухпоршневого суппорта</t>
  </si>
  <si>
    <t>Кнопка/клавиша универсальная с проводами</t>
  </si>
  <si>
    <t>Ремень 729*17,5 4T GY6, 50/80 куб. диск 12/13"</t>
  </si>
  <si>
    <t>Цепь привода колеса 428H*116L, Alpha/Delta/Active</t>
  </si>
  <si>
    <t>Цепь привода колеса 428H*132L, Viper/CB/CG/Lifan/Zongshen</t>
  </si>
  <si>
    <t>Наклейка на крышку бензобака силиконовая "карбон"</t>
  </si>
  <si>
    <t>Коленвал Honda Dio AF27/28, завышенный, +0,9 мм, MSU</t>
  </si>
  <si>
    <t>Наклейка Череп в шлеме с очками</t>
  </si>
  <si>
    <t>Наклейка KTM</t>
  </si>
  <si>
    <t>Наклейка Racing Development</t>
  </si>
  <si>
    <t>Наклейка рельефная Череп, 2 шт.</t>
  </si>
  <si>
    <t>Брелок Yamaha, резиновый</t>
  </si>
  <si>
    <t>Брелок Honda, резиновый</t>
  </si>
  <si>
    <t>Болт крепления двигателя Delta/Alpha/Active, 110 мм</t>
  </si>
  <si>
    <t>Фонарь задний/стоп Honda Tact 30/Navigator</t>
  </si>
  <si>
    <t>Сиденье Navigator/Навигатор</t>
  </si>
  <si>
    <t>Стартер пила Kraft-Tec</t>
  </si>
  <si>
    <t>Багажник задний Navigator</t>
  </si>
  <si>
    <t>Картер Китайская Ямаха/Stels, правый</t>
  </si>
  <si>
    <t>Картер Китайская Ямаха/Stels, в сборе</t>
  </si>
  <si>
    <t>Траверса Viper Active 110 куб.</t>
  </si>
  <si>
    <t>Пластик передняя часть под сиденьем Viper Race 1/2/3</t>
  </si>
  <si>
    <t>Пластик соединитель задних боковин Viper F1/F50</t>
  </si>
  <si>
    <t>Пластик стыковочная часть лыж/боковинок Viper Wind</t>
  </si>
  <si>
    <t>Фильтр воздушный в сборе квадроцикл/ATV/минибайк детский</t>
  </si>
  <si>
    <t>Зеркала мотоцикл, призма под карбон, длинная ножка</t>
  </si>
  <si>
    <t>Лампа фары диодная H4, LED-2 c интеркулером, SUPER LIGHT</t>
  </si>
  <si>
    <t xml:space="preserve">Патрубок к карбюратору мото CG/CB 200/250 куб. </t>
  </si>
  <si>
    <t>Реле 4T GY6 125/150 куб. 7 проводов (3+4)</t>
  </si>
  <si>
    <t>Пластик накладка боковушек под сиденьем Viper Storm 50/150 куб. пара</t>
  </si>
  <si>
    <t>Пластик вставки задних боковушек Viper Storm, под сиденьем</t>
  </si>
  <si>
    <t>Пластик вставки задние Viper Legend 50 куб.</t>
  </si>
  <si>
    <t>Пластик вставка/заглушка головы, где руль Viper Storm</t>
  </si>
  <si>
    <t>Крепление передней фары Alpha 110 куб. хром</t>
  </si>
  <si>
    <t>Суппорт тормозной задний Viper Matrix 150 куб.</t>
  </si>
  <si>
    <t>Замок зажигания Honda Dio AF56</t>
  </si>
  <si>
    <t>Масляный насос 4T GY6 125/150 куб.</t>
  </si>
  <si>
    <t>Гайка заднего вариатора/сцепления 4T GY6 50/80/125/150 куб. M27</t>
  </si>
  <si>
    <t>Замок сиденья Viper Storm 50/150 куб.</t>
  </si>
  <si>
    <t>Ручки руля Delta/Alpha резиновые с вставкой к-кт</t>
  </si>
  <si>
    <t>Бендикс стартера (обгонная муфта) Viper Active 110 куб.</t>
  </si>
  <si>
    <t>Реле стартера Honda Dio AF18/27/28/34/35/Tact</t>
  </si>
  <si>
    <t>Прокладка крышки вариатора Honda Dio AF18/27/28/Tact 24/30/31/51, резиновая</t>
  </si>
  <si>
    <t>Реле стартера Suzuki AD50</t>
  </si>
  <si>
    <t>Замок сиденья/бардачка Viper Race</t>
  </si>
  <si>
    <t>Зеркала на мотоцикл "призма" под два болта, черные</t>
  </si>
  <si>
    <t>Подсветка колеса 32 рисунка/красный/синий/оранжевый/зеленый</t>
  </si>
  <si>
    <t>Амортизатор задний МОНО 400 мм, крепление 12 мм/вилка, регулируемый</t>
  </si>
  <si>
    <t>Переключатели руля V200R, пара</t>
  </si>
  <si>
    <t>Амортизатор задний МОНО 345 мм, крепление 10 мм/вилка, регулируемый</t>
  </si>
  <si>
    <t>Зеркала на мотоцикл "призма" черный, м 10, высокое крепление, пара</t>
  </si>
  <si>
    <t>Пластик вставка/заглушка головы где руль Viper Storm старого образца, пара</t>
  </si>
  <si>
    <t>Диск колесный передний мотоцикл 18-1,6, литой</t>
  </si>
  <si>
    <t>Крыльчатка вариатора переднего 4T GY6 125/150 куб.</t>
  </si>
  <si>
    <t>Вариатор передний ТЮНИНГ 4T GY6 50/80/100 куб./Honda Dio, DLH</t>
  </si>
  <si>
    <t>Стартер Suzuki Sepia AD 50</t>
  </si>
  <si>
    <t>Замок зажигания Sonic 125-J, с крышкой бака</t>
  </si>
  <si>
    <t>Вариатор передний 4T GY6 125/150 куб. в сборе</t>
  </si>
  <si>
    <t>Пластик поддон Viper Navigator</t>
  </si>
  <si>
    <t>Пластик бардачок под сиденьем/унитаз Viper Navigator</t>
  </si>
  <si>
    <t>Заготовка под фильтр универсальная, с пропиткой, 250х300</t>
  </si>
  <si>
    <t>Багажник задний Viper Race 1/2/3, алюминиевый</t>
  </si>
  <si>
    <t>Фара передняя Viper Race B08/09/Гусар</t>
  </si>
  <si>
    <t>Прокладка глушителя 4T GY6 50/100/125/150 куб. "асбест"</t>
  </si>
  <si>
    <t>Пластик голова Honda Lead AF20, где фара</t>
  </si>
  <si>
    <t>Шлем "каска" винтажный с очками (черный, красный)</t>
  </si>
  <si>
    <t>Датчик (тормозная жабка) левой тормозной машинки</t>
  </si>
  <si>
    <t>Датчик (тормозная жабка) правой тормозной машинки</t>
  </si>
  <si>
    <t>Статор Honda Dio AF 34/35 (8 катушек одна голая не обмотана)</t>
  </si>
  <si>
    <t>Honda SH 125-150 куб</t>
  </si>
  <si>
    <t>Вариатор передний в сборе с крыльчаткой Honda SH 125-150</t>
  </si>
  <si>
    <t>Звезда распредвала (ГРМ) Delta 125 куб, крепление на 3 отверстия</t>
  </si>
  <si>
    <t>Фильтр-элемент воздушный Honda Tact 51, с пропиткой</t>
  </si>
  <si>
    <t>Пластик защита перьев Viper Navigator</t>
  </si>
  <si>
    <t>Jianshe/Yamaha BWS 150 куб. копия</t>
  </si>
  <si>
    <t>Ремонтный к-кт помпы водяной Yamaha SA26i/36i/GEAR</t>
  </si>
  <si>
    <t>Ремонтный к-кт помпы водяной Yamaha Majesty 250 куб.</t>
  </si>
  <si>
    <t>Машинка тормозная мото/скутер правая</t>
  </si>
  <si>
    <t>Крышка масляного бака Yamaha/Китайская Ямаха</t>
  </si>
  <si>
    <t>Переключатели руля Grand Prix/Хоккеист, пара</t>
  </si>
  <si>
    <t>Переключатели руля Viper Race 1/2/3, пара</t>
  </si>
  <si>
    <t>Диск колесный задний Yamaha JOG 3KJ 3.00-10</t>
  </si>
  <si>
    <t>Сальник помпы водяной Yamaha SA26i/36i/GEAR, 10*31*13,5</t>
  </si>
  <si>
    <t>Подогрев ручек для скутера/мотоцикла/квадроцикла/снегохода</t>
  </si>
  <si>
    <t>Подножка боковая Honda Dio AF18/27/28, хром</t>
  </si>
  <si>
    <t>Подножка боковая Honda Dio AF34/35, хром</t>
  </si>
  <si>
    <t>Вариатор передний Suzuki Lets 1/2/3, с пальцем</t>
  </si>
  <si>
    <t>Подножка центральная Grand Prix</t>
  </si>
  <si>
    <t>Ножка переключения передач/скоростей мото CB/CG 125/150/200 куб. с шарниром</t>
  </si>
  <si>
    <t>Фара дополнительная светодиодная влагозащитная - LED с ободком "ангельский глаз"</t>
  </si>
  <si>
    <t>Вариатор передний WH 125/150, 4T, с пальцем и крыльчаткой</t>
  </si>
  <si>
    <t>Сайлентблок двигателя 35*25*10, пара</t>
  </si>
  <si>
    <t>Крыло переднее мото Kinlon/V150A, черное</t>
  </si>
  <si>
    <t>Пластик ответная часть спидометра Navigator</t>
  </si>
  <si>
    <t>Крепление зеркала дополнительное, на руль</t>
  </si>
  <si>
    <t>Лампа фары 12V 35/35W 1 ус (на блистере), галоген</t>
  </si>
  <si>
    <t>Лампа фары 12V 35/35W 1 ус, дешевая</t>
  </si>
  <si>
    <t>Лампа фары 12V 18/18W 1 ус, дешевая</t>
  </si>
  <si>
    <t>Лампа фары 12V 35/35W H4, на блистере</t>
  </si>
  <si>
    <t>Лампа фары 12V 35/35W 3 уса, свеча, на блистере</t>
  </si>
  <si>
    <t>Карбюратор мото CB/CG125/150 куб. PZ-27, с ускорительным насосом</t>
  </si>
  <si>
    <t>Коленвал Китайская Yamaha/Ямаха, палец 12 мм</t>
  </si>
  <si>
    <t>Бендикс/обгонная муфта Viper Tornado 250/Cruiser 250</t>
  </si>
  <si>
    <t>Ролики вариатора Honda Dio AF27/28/34/38, 6,5 гр. SEE</t>
  </si>
  <si>
    <t xml:space="preserve">Ролики вариатора Honda Dio 27/28/34/38, 8,5 гр. SEE </t>
  </si>
  <si>
    <t>Ролики вариатора Yamaha 5,5 гр. SEE</t>
  </si>
  <si>
    <t>Ролики вариатора Yamaha 6,5 гр. SEE</t>
  </si>
  <si>
    <t>Ролики вариатора Yamaha 8,5 гр. SEE</t>
  </si>
  <si>
    <t>Прокладка глушителя 4T GY6 50/60/80/100/125/150 куб. медная (от 100 шт по 0,05)</t>
  </si>
  <si>
    <t>Бак топливный Navigator/Spider, пластиковый</t>
  </si>
  <si>
    <t>Бак топливный CPI Aragon/Oliver City/Oliver Sport</t>
  </si>
  <si>
    <t>Бардачок Alpha 70/110 куб. левый, красный</t>
  </si>
  <si>
    <t>Бардачок Alpha 70/110 куб. левый, черный</t>
  </si>
  <si>
    <t>Вилка передняя CPI Aragon/Oliver City/Sport, в сборе</t>
  </si>
  <si>
    <t>Пластик крыло переднее CPI Aragon/Oliver City/Sport</t>
  </si>
  <si>
    <t>Аккумулятор 12V 18Аh 6-MQA-18 175/125/185 мм (кислотный) Zubr</t>
  </si>
  <si>
    <t>Трос переднего тормоза Delta/Alpha, 1200 мм</t>
  </si>
  <si>
    <t>Трос газа Китайская Ямаха/Keeway/Diablo, двойной</t>
  </si>
  <si>
    <t>Фильтр воздушный в сборе BWS/Jianshe/Bashan 150 куб. тип 1</t>
  </si>
  <si>
    <t>Фильтр воздушный в сборе BWS/Jianshe/Bashan 150 куб. тип 2</t>
  </si>
  <si>
    <t>Тормозная система CG/CB/ATV/Квадроцикл задняя, в сборе</t>
  </si>
  <si>
    <t>Шланг тормозной Viper Wind, передний, 900 мм</t>
  </si>
  <si>
    <t>Подножка центральная стояночная Yamaha 3KJ/Китайская ямаха</t>
  </si>
  <si>
    <t>Резинки крепления бака Sonic 125-J</t>
  </si>
  <si>
    <t>Звезда задняя Квадроцикл/ATV 125/150 куб. 428*35T, с креплением</t>
  </si>
  <si>
    <t>Глушитель Yamaha 3KJ</t>
  </si>
  <si>
    <t>Пластик подклювник/клюв Hussar/Race</t>
  </si>
  <si>
    <t>Сальники клапанов Honda Dio AF56/57, пара</t>
  </si>
  <si>
    <t>Шлем трансформер, черный</t>
  </si>
  <si>
    <t>Амортизатор передний/перья CPI Aragon/Oliver City/Sport, пара</t>
  </si>
  <si>
    <t>Звезда задняя квадроцикл, 428*28T, 3 отверстия</t>
  </si>
  <si>
    <t>Переключатель руля квадроцикл/ATV</t>
  </si>
  <si>
    <t>Шланг тормозной Квадроцикл/ATV, длина 500 мм, армированный</t>
  </si>
  <si>
    <t>Шланг тормозной Мотоцикл/Квадроцикл/ATV 650 мм, армированный</t>
  </si>
  <si>
    <t>Зеркала призма, черные, 10 мм</t>
  </si>
  <si>
    <t>Ремень 705Х18 Honda Lead, Mototech</t>
  </si>
  <si>
    <t>Ремень 650Х15.5 Honda Dio 27, Mototech</t>
  </si>
  <si>
    <t>Ремень 746Х18 Honda Lead 100, Mototech</t>
  </si>
  <si>
    <t>Ремень 669Х18 4T GY6 50/80/100 куб. Mototech</t>
  </si>
  <si>
    <t>Ремень 842Х20 4T GY6 125/150 куб. Mototech</t>
  </si>
  <si>
    <t>Ремень 798x16.5 Yamaha 5 BM, Mototech</t>
  </si>
  <si>
    <t>Ремень 642X15,5 Honda Tact 50 Mototech</t>
  </si>
  <si>
    <t>Ремень 753X16 Yamaha Gear, Mototech</t>
  </si>
  <si>
    <t>Ремень 665Х15 Suzuki Lets, ZZ, (10 диск), Mototech</t>
  </si>
  <si>
    <t>Ремень 788Х17 Китайская Ямаха, Mototech</t>
  </si>
  <si>
    <t>Ремень 792X16,6 Yamaha Jog 50, Mototech</t>
  </si>
  <si>
    <t>Ремень 668X16,6 Suzuki Sepia AD 50, Mototech</t>
  </si>
  <si>
    <t>Ремень 690х17,5 Suzuki AD V-100, Endurance, Тайвань.</t>
  </si>
  <si>
    <t>Endurance</t>
  </si>
  <si>
    <t>Ремень 669Х18,1 4T GY6 50/80/100 куб. PowerLink</t>
  </si>
  <si>
    <t>Ремень 642х15,5 Honda Tact 50, Viper</t>
  </si>
  <si>
    <t>Пластик крыло заднее Navigator/Honda Tact 30</t>
  </si>
  <si>
    <t>Ремень 729*17,5 4T GY6 50/80/100 куб. PowerLink</t>
  </si>
  <si>
    <t>Ремень 724*17,5 4T GY6 50/80/100 куб. Viper</t>
  </si>
  <si>
    <t>Колодки заднего вариатора скутер/квадроцикл/ATV 300-400 куб.</t>
  </si>
  <si>
    <t>Пластик лючок передней части под сиденьем Viper Race 1/2/3</t>
  </si>
  <si>
    <t>Бак топливный Боббер/Кафе Рэйсер/Кастом/Viper Zubr T200/Futong объем 12 л, красный</t>
  </si>
  <si>
    <t>Бак топливный Боббер/Кафе Рэйсер/Кастом/Viper Zubr T200/Futong объем 12 л, черный</t>
  </si>
  <si>
    <t>Реле поворотов Honda Dio/Tact/Lead, со звуком</t>
  </si>
  <si>
    <t>Кран топливный на два штуцера, подвесной, универсальный</t>
  </si>
  <si>
    <t>Пластик карман Navigator</t>
  </si>
  <si>
    <t>Коврик напольный Viper Navigator</t>
  </si>
  <si>
    <t>Диск колесный 3,50-12 CPI/Keeway 50 куб. передний под дисковый тормоз</t>
  </si>
  <si>
    <t>Переключатель руля универсальный</t>
  </si>
  <si>
    <t>Сайлентблок 28*8*20, пара</t>
  </si>
  <si>
    <t>Трос газа Viper/V200R/CB/CG</t>
  </si>
  <si>
    <t>Фильтр масляный мотоцикл CG/CB</t>
  </si>
  <si>
    <t>Брелок Мотоцикл, резиновый</t>
  </si>
  <si>
    <t>Брелок KTM, резиновый</t>
  </si>
  <si>
    <t>Наклейка FOX</t>
  </si>
  <si>
    <t>Наклейка Red Bull</t>
  </si>
  <si>
    <t>Наклейка Черепа</t>
  </si>
  <si>
    <t>Наклейка Торговые марки</t>
  </si>
  <si>
    <t>Наклейка Коллаж</t>
  </si>
  <si>
    <t>Лампа фары H4 12V 35/35W</t>
  </si>
  <si>
    <t>Германия</t>
  </si>
  <si>
    <t>Бензопила CRAFT-TEС CT 5000</t>
  </si>
  <si>
    <t>Натяжитель приводной цепи с роликом, универсальный, Rizoma</t>
  </si>
  <si>
    <t>Бензокоса Craft-tec 3300W</t>
  </si>
  <si>
    <t>Замок зажигания Loncin LX200GY-3</t>
  </si>
  <si>
    <t>Статор генератора Honda Dio AF61/62/67E</t>
  </si>
  <si>
    <t>Рычаг тормоза Viper Storm 50/125/150 куб. пара</t>
  </si>
  <si>
    <t>Поршень с выборками  под клапана WH125 Keeway, 52,4 мм +0,25</t>
  </si>
  <si>
    <t>Прокладки поршневой GY6-125 куб 52,4 мм, к-кт</t>
  </si>
  <si>
    <t>Прокладки поршневой GY6-150 куб к-кт 57,4 мм(малый набор)</t>
  </si>
  <si>
    <t>Прокладки поршневой WH 125 KEEWAY 52,4 мм (палец-15мм)</t>
  </si>
  <si>
    <t>Реле регулятор напряжения 4т GY6-150, 5 проводов</t>
  </si>
  <si>
    <t>Реле-регулятор напряжения (4 провода широкая фишка) GY6-150</t>
  </si>
  <si>
    <t xml:space="preserve">Распредвал 4т GY6 125/150 куб. </t>
  </si>
  <si>
    <t xml:space="preserve">Распредвал завышенный WH-150 куб </t>
  </si>
  <si>
    <t>Двигатель GY6-80 (длинный вариатор) 12" колесо под два амортизатоа</t>
  </si>
  <si>
    <t>Двигатель GY6-80 (короткий вариатор) 10" колесо под два амортизатоа</t>
  </si>
  <si>
    <t>Диск задний аллюминиевый  4т GY6-80 (2,50-10) 19 шлицов, (под барабан)</t>
  </si>
  <si>
    <t>Диск колесный задний аллюминиевый  2,50-12 дисковый тормоз 19 шлицов</t>
  </si>
  <si>
    <t>Диск колесный передний аллюминиевый  (диск. торм.) 2,50х12</t>
  </si>
  <si>
    <t>Крышка вариатора короткая 40 см(10" колесо) GY6-80</t>
  </si>
  <si>
    <t>Крышка вариатора длинная 43 см (12" колесо) GY6-80</t>
  </si>
  <si>
    <t>Звезда задняя 428-39 зуб Delta</t>
  </si>
  <si>
    <t>Стакан вилки Альфа хром,  пара</t>
  </si>
  <si>
    <t>Статор Delta на 2 каттушки JH70, для безстартерного двигателя</t>
  </si>
  <si>
    <t>Цепь привода колеса золотая  428H*98L, Alpha/Delta</t>
  </si>
  <si>
    <t>Сепаратор поршневого пальца Китайская Yamaha, Yamaha Stels, 14 мм</t>
  </si>
  <si>
    <t>Прокладки двигателя Honda Dio AF18/27/28/Tact 24/30/31/51, 50 куб. С резиновой прокладкой крыш</t>
  </si>
  <si>
    <t>Колодки сцепления АD50</t>
  </si>
  <si>
    <t xml:space="preserve">Диск задний  металлический  4T GY6 50/80/100 куб. 3,00-10 </t>
  </si>
  <si>
    <t>Обтекатель Alpha, под круглую фару, (синий)</t>
  </si>
  <si>
    <t>Обтекатель Alpha, под круглую фару, (красный)</t>
  </si>
  <si>
    <t>Обтекатель Alpha, под круглую фару, (черный)</t>
  </si>
  <si>
    <t xml:space="preserve">Прокладка глушителя медная мото </t>
  </si>
  <si>
    <t>Амортизатор моно MX Sport, 210 мм</t>
  </si>
  <si>
    <t>Прайс</t>
  </si>
  <si>
    <t>Прокладки двигателя GY6-125куб ,52,4 мм (полный)</t>
  </si>
  <si>
    <t>Прокладки поршневой 4т GY6 125куб, 52,4 мм (малый набор) Bajaj</t>
  </si>
  <si>
    <t>Прокладки поршневой 4т GY6 150 куб, 57,4 мм (малый набор) Bajaj</t>
  </si>
  <si>
    <t>Глушитель 4T GY6-80, большой, цельный, с хромированной накладкой</t>
  </si>
  <si>
    <t>Коленвал 4т GY6-150 куб (качественный,заводской)</t>
  </si>
  <si>
    <t>Диск колесный передний литой Delta серый под 10 мм ось</t>
  </si>
  <si>
    <t>Пробка метка крышки левой хром Delta под отвертку</t>
  </si>
  <si>
    <t>Тормозная ножка Alpha  куб, крашеная 45 мм хвост крепление</t>
  </si>
  <si>
    <t>Рама Alpha</t>
  </si>
  <si>
    <t>Шина 3.00-10 камерка (рис. елка) 6005</t>
  </si>
  <si>
    <t>Машинка верхняя(передний тормоз) Suzuki AD</t>
  </si>
  <si>
    <t xml:space="preserve">Электроклапан карбюратора Yamaha 5BM SA01/04/08/12/16  диаметр 18 мм </t>
  </si>
  <si>
    <t>Амортизатор задний Storm пара регулируемый, 340 мм</t>
  </si>
  <si>
    <t>Пластик комплект Yamaha BWS/Jianshe/Bashan 125/150 куб.</t>
  </si>
  <si>
    <t>Пластик комплект Yamaha BWS Copy/Bashan/Foxwell 125/150 куб.</t>
  </si>
  <si>
    <t>Пластик комплект Yamaha Vino 11 деталей</t>
  </si>
  <si>
    <t>Пластик комплект Viper Race 1</t>
  </si>
  <si>
    <t>Пластик комплект Viper Race 3, цвет черный, 9 деталей</t>
  </si>
  <si>
    <t>Трос газа Китайская Ямаха, двойной</t>
  </si>
  <si>
    <t>Фара передняя Yamaha Axis</t>
  </si>
  <si>
    <t>Колено глушителя Муравей</t>
  </si>
  <si>
    <t>Пластик комплект на питбайк, 6 предметов</t>
  </si>
  <si>
    <t>Переключатели мото YBR125 (пара)</t>
  </si>
  <si>
    <t>Карбюратор GY6-150, Keihin</t>
  </si>
  <si>
    <t>Сиденье Navigator</t>
  </si>
  <si>
    <t>Стартер в сборе  Viper V150A</t>
  </si>
  <si>
    <t>Ключ свечной 4т (16 мм)</t>
  </si>
  <si>
    <t>Ключ свечной 2т (21 мм)</t>
  </si>
  <si>
    <t>Цепь 28 зуб (супер зуб)</t>
  </si>
  <si>
    <t>Цепь 32 зв (супер зуб)</t>
  </si>
  <si>
    <t>Замок зажигания Viper V150A в сборе</t>
  </si>
  <si>
    <t>Маятник задний на питбайк</t>
  </si>
  <si>
    <t>Лампа LED 3 уса</t>
  </si>
  <si>
    <t>Масло MOTUL 4T 10W40, 1л</t>
  </si>
  <si>
    <t>Шестерня свободный ход GY6-150</t>
  </si>
  <si>
    <t>Трос газа V200R-2</t>
  </si>
  <si>
    <t>Задний стоп в сборе BWS125</t>
  </si>
  <si>
    <t>Фара передняя в сборе BWS125</t>
  </si>
  <si>
    <t>Пластик задний лючок бака Торнадо 250</t>
  </si>
  <si>
    <t>Пластик вставки порога Viper Active</t>
  </si>
  <si>
    <t>Пластик пол Viper Matrix 150 куб.</t>
  </si>
  <si>
    <t>Бензонасос на скутер 250 куб</t>
  </si>
  <si>
    <t>Удлинитель фильтра воздушного Alpha</t>
  </si>
  <si>
    <t>Ремень 760x17 4T, Mototech</t>
  </si>
  <si>
    <t>Набор звезд 41/14+цепь 428H-98 Scorpion</t>
  </si>
  <si>
    <t>Бензонасос Tornado 250</t>
  </si>
  <si>
    <t>Пластик ответная часть спидометра Viper F50</t>
  </si>
  <si>
    <t>Крышка бака на квадроцикл 200 куб.</t>
  </si>
  <si>
    <t>Ручки руля (грипсы) металл, синие , лев./прав. к-кт, Rizoma</t>
  </si>
  <si>
    <t>Амортизатор передний/перья Viper V250-CR</t>
  </si>
  <si>
    <t>Пластик комплект Yamaha BWS 125 куб.</t>
  </si>
  <si>
    <t>Наклейка Repsol</t>
  </si>
  <si>
    <t>DHOK</t>
  </si>
  <si>
    <t>Поршень Honda Dio AF 56/57, 50 куб. 38 мм std.</t>
  </si>
  <si>
    <t>Поршень Honda Dio AF 56/57, 50 куб. 38 мм +0,25</t>
  </si>
  <si>
    <t>Рычаг тормозной универсальный К/Т</t>
  </si>
  <si>
    <t>Звезда распредвала Sonic 125J</t>
  </si>
  <si>
    <t>Свеча CROWN A7TC (скутер 4-х такт.)</t>
  </si>
  <si>
    <t>Тормозной барабан задний с колодками MX Sport</t>
  </si>
  <si>
    <t>Суппорт тормозной Yamaha 3KJ</t>
  </si>
  <si>
    <t>Суппорт тормозной Yamaha SA04-16</t>
  </si>
  <si>
    <t>Машинка тормозная верхняя левая Чоппер (хром)</t>
  </si>
  <si>
    <t>Суппорт тормозной передний Yamaha 3KJ</t>
  </si>
  <si>
    <t>Машинка тормозная верхняя Yamaha</t>
  </si>
  <si>
    <t>Комплект замков Honda Dio AF35 (4 провода)</t>
  </si>
  <si>
    <t>Лампа фары LED, c линзой, на блистере, 3 уса.</t>
  </si>
  <si>
    <t>Лампа фары LED, c линзой, на блистере, 1 ус.</t>
  </si>
  <si>
    <t>Накладка глушителя Honda Dio AF27/28</t>
  </si>
  <si>
    <t>Зеркала заднего вида м10 (чер., круглое) лев., прав. к-кт</t>
  </si>
  <si>
    <t>Прокладки цилиндра Suzuki AD 50,</t>
  </si>
  <si>
    <t>Прокладки цилиндра Hoda Dio AF62</t>
  </si>
  <si>
    <t>Фара дополнительная, светодиодная, влагозащитная, 6 LED с креплением</t>
  </si>
  <si>
    <t>Фара дополнительная, светодиодная, влагозащитная, 4 LED с креплением</t>
  </si>
  <si>
    <t>Подшипник 6004 закрытый NTN</t>
  </si>
  <si>
    <t>Багажник задний Альфа хромированный с откидными подножками</t>
  </si>
  <si>
    <t>Амортизатор передний Honda Lead 265 мм</t>
  </si>
  <si>
    <t>Сайлентблок заднего амортизатора 22*20*10  Suzuki AD 50</t>
  </si>
  <si>
    <t>Сальники двигателя Suzuki AD 100 (к-кт 7 шт)</t>
  </si>
  <si>
    <t>Чехол сиденья Yamaha SA 01</t>
  </si>
  <si>
    <t>Фара "ангельские глазки" диаметр 75 мм и длина 84 мм три режима работы</t>
  </si>
  <si>
    <t>Машинка тормозная верхняя левая Viper Storm</t>
  </si>
  <si>
    <t>Машинка тормозная верхняя правая Viper Storm</t>
  </si>
  <si>
    <t>Спидометр Yamaha YBR 125</t>
  </si>
  <si>
    <t>Маятник двигателя задний 150 куб Viper Storm</t>
  </si>
  <si>
    <t>Маятник двигателя задний Viper Storm 2Т</t>
  </si>
  <si>
    <t>Стекло передних поворотов Viper Storm Old</t>
  </si>
  <si>
    <t>Стекло передних поворотов Viper Storm New</t>
  </si>
  <si>
    <t>Диск колесный задний 3,50/12, (под колодки 110 мм) 19 шлицов</t>
  </si>
  <si>
    <t xml:space="preserve">Диск колесный задний 3,50-12, (под колодки 130 мм) барабанный тормоз </t>
  </si>
  <si>
    <t>Сцепление заднее Suzuki/Aprilia/Bravo/Speed Gear/квадроцикл/ATV 300/400 куб.</t>
  </si>
  <si>
    <t>Зеркала карбон, призма, М10</t>
  </si>
  <si>
    <t>Зеркала овальные под карбон, 10 мм</t>
  </si>
  <si>
    <t>Кнопка узкая универсальная двухконтактная</t>
  </si>
  <si>
    <t>Повороты передние Viper Race, пара</t>
  </si>
  <si>
    <t>Повороты задние Viper Race, пара</t>
  </si>
  <si>
    <t>Фара дополнительная, светодиодная, 6 LED</t>
  </si>
  <si>
    <t>Фара дополнительная на зеркала светодиодная, влагозащитная 4-LED (пара)</t>
  </si>
  <si>
    <t>Фара дополнительная светодиодная, влагозащитная 4-LED</t>
  </si>
  <si>
    <t>Шина 19-7.00-8 (пара) + камера (на квадроцикл)</t>
  </si>
  <si>
    <t>Шина 2.75-17 Marelli (без камеры)</t>
  </si>
  <si>
    <t>Лампа поворота цокольная , одноконтактная (4 шт.)</t>
  </si>
  <si>
    <t>Подшипник редуктора 30205 (заднего моста)</t>
  </si>
  <si>
    <t>Руль универсальный с перемычкой, золотистый, Rizoma 22 мм</t>
  </si>
  <si>
    <t>Руль универсальный с перемычкой, красный, Rizoma 22 мм</t>
  </si>
  <si>
    <t>Пластик голова (где фара) Yamaha Artistic</t>
  </si>
  <si>
    <t>Кольца поршневые Honda Dio AF 56, диаметр 38 мм, std,</t>
  </si>
  <si>
    <t>Кольца поршневые Yamaha Majesty 250 куб, 69,50 мм,</t>
  </si>
  <si>
    <t>Сектор заводной (полумесяц) косой зуб Suzuki Lets</t>
  </si>
  <si>
    <t>Амортизатор задний Yamaha 255 мм под резьбу 8 мм</t>
  </si>
  <si>
    <t>Зеркала М8 левое и правое</t>
  </si>
  <si>
    <t>DAYCO</t>
  </si>
  <si>
    <t>Ремень 667X18 Honda Dio AF-34/35, AD50 Sepia, Adress</t>
  </si>
  <si>
    <t>Вариатор Honda Dio AF 27/GY6-80 передний к-кт</t>
  </si>
  <si>
    <t>Звезда передняя мотоцикл/квадроцикл 428-19Т</t>
  </si>
  <si>
    <t>Колодки тормозные задние Lets/AD 100</t>
  </si>
  <si>
    <t>Колодки тормозные задние SA36J/3KJ</t>
  </si>
  <si>
    <t>Фильтр топливный стекло с магнитом</t>
  </si>
  <si>
    <t>Фильтр топливный разборной с магнитом</t>
  </si>
  <si>
    <t>Кнопки (к-кт из 5-ти шт) Active/Lead/GY6 80-150 оранжевые</t>
  </si>
  <si>
    <t>Кнопки (к-кт из 5-ти шт) Active черрные (кнопка света на 3 выхода)</t>
  </si>
  <si>
    <t>Фильтр-элемент воздушный BWS 150 куб./GY6-150 куб. нового образца вид 1</t>
  </si>
  <si>
    <t>Фильтр-элемент воздушный BWS 150 куб./GY6-150 куб. нового образца вид 2</t>
  </si>
  <si>
    <t>Пластик крышка</t>
  </si>
  <si>
    <t>Наклейка язык</t>
  </si>
  <si>
    <t>Спидометр Viper Storm 125/150 куб. черный, в сборе</t>
  </si>
  <si>
    <t>Спидометр Viper Storm 125/150 куб. карбон, в сборе</t>
  </si>
  <si>
    <t>Корзина передняя для багажа, металлическая</t>
  </si>
  <si>
    <t>Наклейка Suzuki Sepia</t>
  </si>
  <si>
    <t>Наклейка чудики 5757</t>
  </si>
  <si>
    <t>Наклейка 0002А</t>
  </si>
  <si>
    <t>Наклейка Motul 5518</t>
  </si>
  <si>
    <t>Наклейка Lets и Honda хром 0111</t>
  </si>
  <si>
    <t>Наклейка Adress V</t>
  </si>
  <si>
    <t>Диск колесный задний MX Sport (1.6/17)</t>
  </si>
  <si>
    <t>Диск колесный задний Musstang B2 125/150 куб. (1.8/17)</t>
  </si>
  <si>
    <t>Шланг тормозной армированный 900 мм</t>
  </si>
  <si>
    <t>Реле зарядки Honda SH150/250 куб. 6 проводов 3+3</t>
  </si>
  <si>
    <t>Фильтр воздушный Suzuki Sepia/Address AD50, в сборе</t>
  </si>
  <si>
    <t>Фильтр воздушный Suzuki Lets 2, в сборе</t>
  </si>
  <si>
    <t>Фильтр воздушный Yamaha JOG 3KJ, в сборе</t>
  </si>
  <si>
    <t>Фильтр воздушный Sonic ZS/CB 125/150</t>
  </si>
  <si>
    <t>Патрубок воздушного фильтра Viper Storm new GY6-125/150 куб</t>
  </si>
  <si>
    <t>Суппорт тормозной передний Viper Grace/Mustang 125</t>
  </si>
  <si>
    <t>Прокладки двигателя Viper Storm 4T GY6 150 куб.</t>
  </si>
  <si>
    <t>Шпонка коленвала Delta/Alpha/Active/4T GY6 125/150 куб.</t>
  </si>
  <si>
    <t>Сухарь клапана Delta/Alpha/Active/GY6-50/80/100/125/150 куб.</t>
  </si>
  <si>
    <t>Редуктор Viper Storm GY6-125/150 куб.</t>
  </si>
  <si>
    <t>Карбюратор Viper Storm GY6 150 куб.</t>
  </si>
  <si>
    <t>Поршневая группа Муравей/Тула 200 куб.</t>
  </si>
  <si>
    <t>Набор звезд Дельта/Альфа 41/14+цепь 428H-98 Uniber</t>
  </si>
  <si>
    <t>Зеркала заднего вида, на мотоцикл, призма под карбон, (с креплением)</t>
  </si>
  <si>
    <t>Траверса Viper Race 150 куб. (крепление под 4 болта)</t>
  </si>
  <si>
    <t>Пластик передний, подклювник Viper Storm 50/125/150 куб. Old</t>
  </si>
  <si>
    <t>Пластик подклювник Viper Storm 50/125/150 new, черный</t>
  </si>
  <si>
    <t>Пластик подклювник Viper Storm 50/125/150 new, красный</t>
  </si>
  <si>
    <t>Пластик подклювник Fotong 125/150 куб. красный</t>
  </si>
  <si>
    <t>Диск задний колесный 1,85-12 питбайк</t>
  </si>
  <si>
    <t>Электропроводка Viper Wind, полная</t>
  </si>
  <si>
    <t>Болты крепления обгонной муфты/бендикса Delta/Alpha/Active/CB/CG</t>
  </si>
  <si>
    <t>Прокладка клапанной крышки/головки GY6 125/150 куб. резиновая</t>
  </si>
  <si>
    <t>Фара передняя Viper Active 110 куб. на 2 лампы, в сборе</t>
  </si>
  <si>
    <t>Спидометр Yamaha BWS 125/150 куб. в сборе</t>
  </si>
  <si>
    <t>Амортизатор передний/перья Viper ZS200n/V200n</t>
  </si>
  <si>
    <t>Кожух крыльчатки/улитка 4T GY6 50/80/100 куб.</t>
  </si>
  <si>
    <t>Замок зажигания Viper Race 1/2/3 полный к-т</t>
  </si>
  <si>
    <t>Шина "15" 3,25х1,3, Razer</t>
  </si>
  <si>
    <t>Подшипник заднего вариатора/сцепления GY6 125/150 куб.</t>
  </si>
  <si>
    <t>Коленвал CA 150/250 куб. двух шатунный</t>
  </si>
  <si>
    <t>Зеркала Delta/Alpha, резьба М10, пара</t>
  </si>
  <si>
    <t>Прокладка карбюратора GY6 4T 50/80/100 куб. текстолитовая + манжет</t>
  </si>
  <si>
    <t>Стекло стопа Honda Tact AF24</t>
  </si>
  <si>
    <t>Пластик клюв Suzuki Address 50/100</t>
  </si>
  <si>
    <t>Шина 2,75-17 Duro</t>
  </si>
  <si>
    <t>Пластик пол Honda Dio AF27, б/у</t>
  </si>
  <si>
    <t>Магнит Honda Dio 18/27, Honda Tact 24/30, под две шпонки</t>
  </si>
  <si>
    <t>Стекло спидометра Viper Storm 125/150 куб.</t>
  </si>
  <si>
    <t>Стекло спидометра Yamaha Jog 3KJ</t>
  </si>
  <si>
    <t>Карбюратор Viper Storm GY6 150 куб. SEE</t>
  </si>
  <si>
    <t>Фара передняя в сборе Alpha, черная</t>
  </si>
  <si>
    <t>Карбюратор Viper Active 125 куб. Keihin</t>
  </si>
  <si>
    <t>Фильтр воздушный в сборе Honda Tact AF 9/16/24</t>
  </si>
  <si>
    <t>Счетчик моточасов для мотоциклов/квадроциклов/питбайков</t>
  </si>
  <si>
    <t>Клей для склеивания резины/латок</t>
  </si>
  <si>
    <t>Жилет сигнальный, оранжевый</t>
  </si>
  <si>
    <t>Ремень 666х16,6 Suzuki AD50</t>
  </si>
  <si>
    <t>Ремень 772х17,5 Yamaha BWS 100</t>
  </si>
  <si>
    <t>Ремень 666х16,8 Honda Tact</t>
  </si>
  <si>
    <t>Ремень 724х17,5 Honda Lead 90</t>
  </si>
  <si>
    <t>Трос газа 4T GY6 50/80 куб. гайка-гайка, 1850 мм</t>
  </si>
  <si>
    <t>Диск колесный передний Viper Storm 125/150 куб. 3,50-13</t>
  </si>
  <si>
    <t>Крыло заднее Viper Storm 50/125/150 куб. в сборе со стопом</t>
  </si>
  <si>
    <t>Сцепление 4T GY6 125/150 куб. в сборе</t>
  </si>
  <si>
    <t>Пластик голова Viper Storm 125/150 куб. old</t>
  </si>
  <si>
    <t>Головка цилиндра Delta/Alpha/Active 110 куб. в сборе, SEE</t>
  </si>
  <si>
    <t>Амортизатор передний/перья Grand Prix/Хоккеист, пара</t>
  </si>
  <si>
    <t>Пластик передний клюв где фара Viper F1/F50</t>
  </si>
  <si>
    <t>Фара передняя на две лампы CB/CG/ZS 125-150</t>
  </si>
  <si>
    <t>Повороты №7 круглый кристалл</t>
  </si>
  <si>
    <t>Фара передняя на одну лампу CB/CG/ZS 125-150</t>
  </si>
  <si>
    <t>Лампа указателя поворотов, безцокольная, 1 кристал желтая T9, 2 шт.</t>
  </si>
  <si>
    <t xml:space="preserve">Лампа указателя поворотов, безцокольная, 1-диодная желтая T9, 2 шт </t>
  </si>
  <si>
    <t>Лампа указателя поворотов, безцокольная, 1 кристал белая T9, 2 шт.</t>
  </si>
  <si>
    <t>Лампа фары диодная P15-25-1-LED-2</t>
  </si>
  <si>
    <t>Вставка фары LED-6 прямоугольная 160х100 мм,диодная CB/CG/ZS 125-150</t>
  </si>
  <si>
    <t>Лампа фары P15D-25-3. 12V 35/35</t>
  </si>
  <si>
    <t>Лампа фары диодная HD20-LED-2</t>
  </si>
  <si>
    <t>Лампа указателя поворота (белая с цоколем) 12V/10w G18 BA15S</t>
  </si>
  <si>
    <t>Вставка в фару LED-6 прямоугольная с закруткой 66х90 мм</t>
  </si>
  <si>
    <t>Лампа фары P15D-25-1  12V 35/35 синяя галоген на блистере</t>
  </si>
  <si>
    <t>Лампа фары P15D-25-3 12V 35/35 синяя галоген на блистере</t>
  </si>
  <si>
    <t>Стекло фары Viper Race 3</t>
  </si>
  <si>
    <t>Пластик задний брызговик Viper Storm</t>
  </si>
  <si>
    <t>Лампа стопа (большая) 12V21/5W S25/BA15D</t>
  </si>
  <si>
    <t>Лампа указателя поворотов, безцокольная, 5 кристаллов, белая</t>
  </si>
  <si>
    <t>Лампа указателя поворотов 5 кристалов желтая T9, 2 шт</t>
  </si>
  <si>
    <t>Пластик комплект Yamaha Jog SA36</t>
  </si>
  <si>
    <t>Пластик пороги Yamaha Jog SA36 (пара)</t>
  </si>
  <si>
    <t>Амортизатор квадроцикл/ATV/покетбайк, 100 мм, крепление 10/10 мм</t>
  </si>
  <si>
    <t>Спидометр Viper Matrix 50/150 куб. электронный</t>
  </si>
  <si>
    <t>Амортизатор задний Honda Dio AF34/35/Lead, 290 мм, NDT</t>
  </si>
  <si>
    <t>Кожух крыльчатки/улитка Yamaha/Китайская ямаха/Stels</t>
  </si>
  <si>
    <t>Амортизатор передний/перья F1/F50, пара</t>
  </si>
  <si>
    <t>Лампа фары HD20 12v 35/35w Jawa 350 634/638</t>
  </si>
  <si>
    <t>Диск передний Suzuki Sepia/Address AD 50 3,00-10 (барабанный тормоз)</t>
  </si>
  <si>
    <t>Диск передний Suzuki Sepia/Address AD 50 3,00-10 (дисковый тормоз)</t>
  </si>
  <si>
    <t>Барабан тормозной Квадроцикл/ATV 110/125 куб. с колодками, 85 мм, левый, правый к-кт</t>
  </si>
  <si>
    <t>Лампа фары P15D-25-1 12V35/35, 1 ус, CYT</t>
  </si>
  <si>
    <t>CYT</t>
  </si>
  <si>
    <t>Лампа поворота желтая, цокольная, 12v 10w</t>
  </si>
  <si>
    <t>Шина 3.50-10 SC-108 (безкамерка) Deli Tire</t>
  </si>
  <si>
    <t>Шина 3,50-10 кубик S-219 Deli Tire</t>
  </si>
  <si>
    <t>Насос ножной автомобильный</t>
  </si>
  <si>
    <t>Карбюратор квадроцикл/ATV 125 куб.</t>
  </si>
  <si>
    <t>Крыльчатка вариатора переднего Yamaha BWS 100 куб. SEE</t>
  </si>
  <si>
    <t>Диск колесный литой 2,15-10 Viper Grand Prix, задний</t>
  </si>
  <si>
    <t>Диск колесный задний Delta/Alpha(1,6-17), литой</t>
  </si>
  <si>
    <t>pitbike</t>
  </si>
  <si>
    <t>Повороты №4 светодиодные, хром, красные</t>
  </si>
  <si>
    <t>Повороты светодиодные, загнутые, пара</t>
  </si>
  <si>
    <t>Повороты светодиодные карбон с поворотом в торце, пара</t>
  </si>
  <si>
    <t>Привод спидометра Suzuki Sepia/Address AD50, дисковый тормоз</t>
  </si>
  <si>
    <t>Гофры переднего амортизатора CB/CG 125-150</t>
  </si>
  <si>
    <t>Диск колесный передний 3,00-10 Yamaha 3kj Aprio/Artistic/Next Zone</t>
  </si>
  <si>
    <t>Привод масляного насоса Suzuki Sepia/Address AD50</t>
  </si>
  <si>
    <t>Картер Delta/Alpha/Active 72/110 куб. под подшипник, (левый, правый к-кт)</t>
  </si>
  <si>
    <t>Картер Delta/Alpha/Active 72/110 куб. под сепаратор 20 мм, (левый, правый к-кт)</t>
  </si>
  <si>
    <t>Клапана Honda Dio AF56/57 к-кт</t>
  </si>
  <si>
    <t>Крышка двигателя Delta/Alpha 70/110 куб. правая, под щуп и заводную ножку</t>
  </si>
  <si>
    <t>Крышка двигателя/генератора мото CB125/150/200 куб. (круглая)</t>
  </si>
  <si>
    <t>Крыльчатка охлаждения двигателя пластиковая GY6-125/150</t>
  </si>
  <si>
    <t>Замок зажигания BWS/Bashan 150 куб.</t>
  </si>
  <si>
    <t>Крышка двигателя Viper Active 110 куб. правая, заливная горловина</t>
  </si>
  <si>
    <t>Фара-вставка CB/CG/ZS 125/150 куб. LED-15 прямоугольная</t>
  </si>
  <si>
    <t>Клапаны WH 125 куб. (высокие 81 мм) диаметр 27 мм и 23 мм</t>
  </si>
  <si>
    <t>Стартер Yamaha Majesty 250 куб. на 9 шлицов</t>
  </si>
  <si>
    <t>Амортизатор бело-красный цвет 265 мм крепление 10/10 мм, регулируемый.</t>
  </si>
  <si>
    <t>Ось задняя квадроцикл/ATV 150/200/250 куб. 740 мм</t>
  </si>
  <si>
    <t>Цепь привода колеса T8F-128L квадроцикл детский</t>
  </si>
  <si>
    <t>Карбюратор CB/CG125/150/200/250 куб. вертикальный Sport PWK 32 мм, с механической заслонкой, Keihin.</t>
  </si>
  <si>
    <t>Пыльник передней вилки/амортизатора 31х43х12,5, Sonic 125-J/Race/Grand Prix, 2 шт, Bajaj</t>
  </si>
  <si>
    <t>Амортизатор задний V 150A/ZS125/CB/CG125-200 310 мм, с двойной пружиной</t>
  </si>
  <si>
    <t>Тормозная система Квадроцикл/ATV 125 куб. передняя в сборе с дисками тормозными</t>
  </si>
  <si>
    <t>Габарит передний Grand Prix/Хоккеист 80 куб.</t>
  </si>
  <si>
    <t>Наклейка на крышку бензобака Yamaha, силиконовая</t>
  </si>
  <si>
    <t>Наклейка на крышку бензобака Honda, силиконовая</t>
  </si>
  <si>
    <t>Амортизатор передний Sonic 125-J, барабанный тормоз</t>
  </si>
  <si>
    <t>Свеча зажигания Marshal E6TC (скутер 2-х такт.)</t>
  </si>
  <si>
    <t>Стекло фары передней Viper Active 110 куб.</t>
  </si>
  <si>
    <t>Головка цилиндра Yamaha JOG 3kj/Axis/Aprio/BJ/Next Zone 80 куб. 47 мм.</t>
  </si>
  <si>
    <t>Стекла поворотов Suzuki Lets (задние)</t>
  </si>
  <si>
    <t>Стекло задних поворотов Viper Active 110 куб. к-кт</t>
  </si>
  <si>
    <t>Головка цилиндра 4T GY6 125/150 куб. в сборе</t>
  </si>
  <si>
    <t>Суппорт тормозной Квадроцикл/ATV 125 куб, задний</t>
  </si>
  <si>
    <t>Диск колесный 3,50-12 литой, задний, под дисковый тормоз</t>
  </si>
  <si>
    <t>Камера 2,75-10</t>
  </si>
  <si>
    <t>Casumina</t>
  </si>
  <si>
    <t>Фара передняя Yamaha Jog Aprio</t>
  </si>
  <si>
    <t>Стекло фары Suzuiki Sepia/Address AD50</t>
  </si>
  <si>
    <t>Шпилька глушителя 4T GY6 50/80/125/150 куб./Delta/Alpha/Active</t>
  </si>
  <si>
    <t>Коромысло клапана/рокера CB/ZS 125/150 куб. к-кт</t>
  </si>
  <si>
    <t>Фара дополнительная 18 LED, светодиодная ,двойная, с креплением</t>
  </si>
  <si>
    <t>Коммутатор Yamaha Jog 3kj</t>
  </si>
  <si>
    <t>Трос спидометра Мт/Днепр 750 куб.</t>
  </si>
  <si>
    <t>Фара Grand Prix/Хоккеист двойная, передняя, в сборе</t>
  </si>
  <si>
    <t>Стекло фары Honda Dio AF 27/28</t>
  </si>
  <si>
    <t>Фара передняя Suzuki Lets 1</t>
  </si>
  <si>
    <t>Фара передняя Suzuki Lets 2</t>
  </si>
  <si>
    <t>Фара передняя Suzuki Lets 3</t>
  </si>
  <si>
    <t>Картер бензопилы GOODLUCK-450 в сборе, диаметр 45 мм.</t>
  </si>
  <si>
    <t>Стекла передних поворотов Suzuki Sepia AD50, белые, пара</t>
  </si>
  <si>
    <t>Лампа фары свеча P15-3, 12 V 35/35W, 3 уса, синяя</t>
  </si>
  <si>
    <t>Лампа фары P15D-25-1 ус, белая 35/35W</t>
  </si>
  <si>
    <t>Лампа фары P15D-25-1 ус, 12V 18/18</t>
  </si>
  <si>
    <t>Стекла передних поворотов Suzuki Sepia AD50, желтые, пара</t>
  </si>
  <si>
    <t>Сиденье Viper F1/F50, Victory</t>
  </si>
  <si>
    <t>Стекло передней фары Suzuki Lets 2</t>
  </si>
  <si>
    <t>Стекло передней фары Suzuki Lets 1</t>
  </si>
  <si>
    <t>Стекло передней фары Honda Dio AF18</t>
  </si>
  <si>
    <t>Стекла поворотов передние Suzuki Lets 3</t>
  </si>
  <si>
    <t>Стекла поворотов передние Suzuki Lets 2</t>
  </si>
  <si>
    <t>Стекла поворотов передние Suzuki Lets 1</t>
  </si>
  <si>
    <t>Пластик передний, подклювник Suzuki Lets 2</t>
  </si>
  <si>
    <t>Пластик пороги Yamaha Jog 3kj, пара</t>
  </si>
  <si>
    <t>Пластик пороги Honda Lead AF20, пара</t>
  </si>
  <si>
    <t>Пластик порог левый Viper Wind</t>
  </si>
  <si>
    <t>Пластик пороги Viper Active 110 , пара</t>
  </si>
  <si>
    <t>Пластик пороги Honda Dio AF27/28, пара</t>
  </si>
  <si>
    <t>Пластик пороги Honda Lead AF48, пара</t>
  </si>
  <si>
    <t>Пластик пороги Viper Wind, пара</t>
  </si>
  <si>
    <t>Пластик пороги Navigator, черные, пара</t>
  </si>
  <si>
    <t>Пластик пороги Honda Dio AF18, пара</t>
  </si>
  <si>
    <t>Пластик пороги Viper F1/F50/Victory, комплект из 4 шт.</t>
  </si>
  <si>
    <t>Карбюратор Honda SH 150, Keihin</t>
  </si>
  <si>
    <t>Пластик жабры клюва Fotong/Storm 125/150 куб. пара</t>
  </si>
  <si>
    <t>Пластик жабры клюва Viper Storm 50/125/150 куб. New, пара, черные</t>
  </si>
  <si>
    <t>Пластик голова Viper Active, где фара, Viper</t>
  </si>
  <si>
    <t>Сальники двигателя Honda Dio AF18/Tact 24*40*7, 33*39*4, 17*30*6 и 15.5*25.5*7-2шт.</t>
  </si>
  <si>
    <t>Пластик пороги Honda Dio AF34/35, пара</t>
  </si>
  <si>
    <t>Стекла задних поворотов Yamaha Artistic, пара</t>
  </si>
  <si>
    <t>Стекло заднего стопа Yamaha Artistic</t>
  </si>
  <si>
    <t>Стекла задних поворотов Honda Tact 16, пара</t>
  </si>
  <si>
    <t>Стекло спидометра Viper Active 110 куб.</t>
  </si>
  <si>
    <t>Повороты передние Honda Tact 16, в сборе, пара</t>
  </si>
  <si>
    <t>Ветровик передний/обтекатель Viper Race</t>
  </si>
  <si>
    <t>Ветровое стекло Viper V 150A, тонированное</t>
  </si>
  <si>
    <t>Коленчатый вал/коленвал Hanter/Jianshe JS250 ATV-5</t>
  </si>
  <si>
    <t>Сцепление первичное Hanter/Jianshe JS250 ATV-5</t>
  </si>
  <si>
    <t>Коробка передач/валы Hanter/JIANSHE JS250 ATV-5</t>
  </si>
  <si>
    <t>Поршневая группа Hanter/Jianshe JS250 ATV-5</t>
  </si>
  <si>
    <t>Прокладки Hanter/Jianshe JS250 ATV-5</t>
  </si>
  <si>
    <t>Диски сцепления Hanter/Jianshe JS250 ATV-5</t>
  </si>
  <si>
    <t>Магнит/ротор с бендиксом Hanter/Jianshe JS250 ATV-5</t>
  </si>
  <si>
    <t>Пластик голова Honda Dio AF56/57, где фара</t>
  </si>
  <si>
    <t>Привод спидометра Grand Prix/Хоккеист</t>
  </si>
  <si>
    <t>Багажник задний Viper Active 110 куб.</t>
  </si>
  <si>
    <t>Багажник задний Alpha 110 куб.</t>
  </si>
  <si>
    <t>Колпачки-кости для золотников, пара</t>
  </si>
  <si>
    <t>Колпачки-гранаты для золотников, пара</t>
  </si>
  <si>
    <t>Раздатка Zubr T200/Foton CG/CB 125/200 с крестовинами в сборе</t>
  </si>
  <si>
    <t>Щетки генератора/стартера Муравей/Тула 200 куб.</t>
  </si>
  <si>
    <t>Ремонтный к-кт карбюратора К-68 И ИЖ Планета 350 куб.</t>
  </si>
  <si>
    <t>Ремонтный к-кт карбюратора К 60 В мопед Карпаты</t>
  </si>
  <si>
    <t>Привод спидометра Honda Dio AF 28/35, под дисковый тормоз</t>
  </si>
  <si>
    <t>Привод спидометра Viper Storm 50/125/150 куб.</t>
  </si>
  <si>
    <t>Ремонтный к-кт карбюратора К-68А МТ/Днепр 750 куб.</t>
  </si>
  <si>
    <t>Привод спидометра Yamaha Jog, диск. тормоз</t>
  </si>
  <si>
    <t>Пластик клюв Suzuki Sepia AD50</t>
  </si>
  <si>
    <t>Пластик клюв Viper Active 110 куб.</t>
  </si>
  <si>
    <t>Пластик спойлер в сборе Honda Dio AF 28</t>
  </si>
  <si>
    <t>Пластик голова Honda Lead AF 48, где фара</t>
  </si>
  <si>
    <t>Крыло заднее Honda Dio AF18, в сборе со стопом</t>
  </si>
  <si>
    <t>Привод спидометра Viper Wind, дисковый тормоз</t>
  </si>
  <si>
    <t>Привод спидометра Honda Lead AF20</t>
  </si>
  <si>
    <t>Привод спидометра Viper Race</t>
  </si>
  <si>
    <t>Привод спидометра CB/CG/ZS/Sonic 125-J 125/150 куб.</t>
  </si>
  <si>
    <t>Привод спидометра Viper MX Sport 110 куб.</t>
  </si>
  <si>
    <t>Пластик задние верхние боковушки Viper ZIP, пара</t>
  </si>
  <si>
    <t>Трос спидометра Viper Active 110 куб. 900 мм</t>
  </si>
  <si>
    <t>Пластик боковушки задние Suzuki Lets 1/2/3, под сиденьем, пара</t>
  </si>
  <si>
    <t>Привод спидометра Viper Active 110 куб.</t>
  </si>
  <si>
    <t>Пластик голова Yamaha Jog SA04-12</t>
  </si>
  <si>
    <t>Зеркало Viper F1/F50, левое</t>
  </si>
  <si>
    <t>Подножка водительская Delta, в сборе</t>
  </si>
  <si>
    <t>Подножка водительская Alpha/Active 110 куб.</t>
  </si>
  <si>
    <t>Боковая подножка скутер 4T GY6 50/80/100 куб. с резинкой</t>
  </si>
  <si>
    <t>Подножка боковая Delta/Alpha/Active</t>
  </si>
  <si>
    <t>Статор Yamaha BWS 100 куб.</t>
  </si>
  <si>
    <t>Пластик голова Viper Active 110 куб. старого образца</t>
  </si>
  <si>
    <t>Трос тахометра мото V 150A</t>
  </si>
  <si>
    <t>Трос спидометра Zubr T200/Foton/Musstang CG/CB 150/200/250 куб.</t>
  </si>
  <si>
    <t>Трос переднего тормоза Suzuki Sepia AD 50</t>
  </si>
  <si>
    <t>Трос подсоса Viper Active 110 куб.</t>
  </si>
  <si>
    <t>Пластик комплект Yamaha Artistic</t>
  </si>
  <si>
    <t>Зеркала Viper Matrix 150 куб. пара, черные</t>
  </si>
  <si>
    <t>Пластик голова Suzuki Lets 2, где фара</t>
  </si>
  <si>
    <t>Пластик голова Suzuki Sepia AD50</t>
  </si>
  <si>
    <t>Зеркала Viper F50/F1, пара</t>
  </si>
  <si>
    <t>Пластик голова Honda Dio AF34, где фара</t>
  </si>
  <si>
    <t>Пластик боковушки задние Honda Dio AF27, пара</t>
  </si>
  <si>
    <t>Пластик клюв Honda Dio AF27/28</t>
  </si>
  <si>
    <t>Пластик комплект Honda Dio AF27/28</t>
  </si>
  <si>
    <t>Пластик голова Honda Dio AF27, где фара</t>
  </si>
  <si>
    <t>Пластик голова Honda Dio AF18, где фара</t>
  </si>
  <si>
    <t>Пластик лючок бака Honda Dio AF 34/35</t>
  </si>
  <si>
    <t>Пластик голова Suzuki Lets 3</t>
  </si>
  <si>
    <t>Пластик голова Yamaha Aprio, где фара</t>
  </si>
  <si>
    <t>Подножки задние Alpha, хром, пара</t>
  </si>
  <si>
    <t>Пластик передний, подклювник Viper Wind, тип 2</t>
  </si>
  <si>
    <t>Пластик клюв Viper Wind, тип 2</t>
  </si>
  <si>
    <t>Пластик комплект Honda Dio AF27/28, цветной</t>
  </si>
  <si>
    <t>Кнопки Honda DIO AF27 к-кт 5 шт. оранжевые</t>
  </si>
  <si>
    <t>Кнопки Viper Active/Honda Lead/GY6 80/100/125/150 куб. оранжевые</t>
  </si>
  <si>
    <t>Фильтр-элемент воздушный 4T GY6 125/150 куб. "треугольник"</t>
  </si>
  <si>
    <t>Боковушки задние Viper Storm 50/125/150 куб. пара</t>
  </si>
  <si>
    <t>Фильтр воздушный Zubr T200/Foton, в сборе</t>
  </si>
  <si>
    <t>Фильтр-элемент воздушный Honda Dio AF56/57</t>
  </si>
  <si>
    <t>Фильтр-элемент воздушный 4T GY6-50/80/100 куб. кассета</t>
  </si>
  <si>
    <t>Ремонтный к-кт карбюратора К-65Т, МТ/Днепр 750 куб.</t>
  </si>
  <si>
    <t>Фильтр воздушный TB-60 в сборе</t>
  </si>
  <si>
    <t>Кожух обдува цилиндра Yamaha/Китайская Ямаха/Stels</t>
  </si>
  <si>
    <t>Подножка центральная Alpha, Delta, стояночная</t>
  </si>
  <si>
    <t>Поршневая группа Yamaha SA 36 J/VINO/GEAR 4T 49,9 куб. водяное охлаждение, Mototech</t>
  </si>
  <si>
    <t>Поршневая группа Yamaha SA 36 J/VINO/GEAR 4T 49,9 куб. водяное охлаждение, MSU</t>
  </si>
  <si>
    <t>Кольца поршневые Honda Dio AF 56/57, 38 мм. std</t>
  </si>
  <si>
    <t>Амортизатор передней вилки Yamaha Next Zone</t>
  </si>
  <si>
    <t>Реле регулятор напряжения Honda Dio 18/27/34/Delta/Alpha/GY6-80, 4 выхода</t>
  </si>
  <si>
    <t>Стекло фары Suzuki Lets (модель 3) бабочка</t>
  </si>
  <si>
    <t>Фильтр воздушный 4T GY6 125/150 куб.(элемент треугольный, длинный патрубок)</t>
  </si>
  <si>
    <t>Амортизатор передний Honda Tact 16/24/30/51/Navigator, 250 мм.</t>
  </si>
  <si>
    <t>Амортизатор передний/перья Yamaha/Aprio/Axis, под дисковый тормоз</t>
  </si>
  <si>
    <t>Фильтр бензиновый для скутера/мотоцикла/квадроцикла, с отстойником</t>
  </si>
  <si>
    <t>Пластик голова Viper Storm New 50/125/150 куб.</t>
  </si>
  <si>
    <t>Пластик крыло Viper F1/F50, заднее</t>
  </si>
  <si>
    <t>Траверса передняя Viper Storm 50/125/150 куб.</t>
  </si>
  <si>
    <t>Картер левый 4T GY6 125/150 куб. под 12/13" колесо</t>
  </si>
  <si>
    <t>Пластик клюв Fotong/Storm, где фара</t>
  </si>
  <si>
    <t>Фонарь задний/стоп Viper Wind</t>
  </si>
  <si>
    <t>Фонарь задний/стоп Viper Matrix 150 куб.</t>
  </si>
  <si>
    <t>Фонарь задний/стоп Viper Active 110 куб.</t>
  </si>
  <si>
    <t>Фонарь задний/стоп Sonic 125-J, в сборе</t>
  </si>
  <si>
    <t>Бендикс/обгонная муфта Yamaha Majesty 250 куб.</t>
  </si>
  <si>
    <t>Фильтр-элемент воздушный Honda Forza 125 куб.</t>
  </si>
  <si>
    <t>Фильтр-элемент Honda SH 125/150 куб.</t>
  </si>
  <si>
    <t>Фильтр-элемент воздушный Yamaha SA 36/39</t>
  </si>
  <si>
    <t>Фильтр-элемент воздушный Yamaha Gear 4T 50 куб.</t>
  </si>
  <si>
    <t>Фильтр-элемент воздушный Honda Giorno 4T 50 куб. AF 70</t>
  </si>
  <si>
    <t>Постель распредвала WH 125/150 куб. в сборе</t>
  </si>
  <si>
    <t>Пластик крыло переднее Viper Storm 50/125/150 куб</t>
  </si>
  <si>
    <t>Пластик крыло переднее Viper Storm 50/125/150 куб. задняя часть</t>
  </si>
  <si>
    <t>Тормозные колодки Honda Dio AF18/28/35, передние, дисковый тормоз</t>
  </si>
  <si>
    <t>Тормозные колодки Honda Lead AF20 передние дисковые</t>
  </si>
  <si>
    <t>Тормозные колодки Suzuki Address V 110 куб. передние, дисковый тормоз</t>
  </si>
  <si>
    <t>Тормозные колодки Viper Wind, передние, дисковый тормоз</t>
  </si>
  <si>
    <t>Тормозные колодки 4T GY6 80/125/150 куб. два уха, дисковый тормоз</t>
  </si>
  <si>
    <t>Тормозные колодки 4T GY6 80/125/150 куб. два уха, вилка влево</t>
  </si>
  <si>
    <t>Тормозные колодки 4T GY6 80/125/150 куб. два уха, вилка вправо</t>
  </si>
  <si>
    <t>Тормозные колодки мото CB 125/150 куб. передние, дисковый тормоз</t>
  </si>
  <si>
    <t>Тормозные колодки ZS125/CG125/150/Sonic передние, дисковый тормоз</t>
  </si>
  <si>
    <t>Тормозные колодки Honda Lead AF48 50/90/100 куб.</t>
  </si>
  <si>
    <t>Тормозные колодки Yamaha Majesty/Viper Cruizer 250 куб. передние, дисковый тормоз</t>
  </si>
  <si>
    <t>Тормозные колодки Yamaha Jog 3kj, передние, дисковый тормоз</t>
  </si>
  <si>
    <t>Тормозные колодки Yamaha Jog SA04 передние, дисковый тормоз</t>
  </si>
  <si>
    <t>Тормозные колодки Honda Lead SS 50/90 куб.</t>
  </si>
  <si>
    <t>Головка цилиндра Suzuki AD 50</t>
  </si>
  <si>
    <t>Корзина-багажник Viper Active 110 куб.</t>
  </si>
  <si>
    <t>Руль Viper Race 1/2/3</t>
  </si>
  <si>
    <t>Руль Viper Wind</t>
  </si>
  <si>
    <t>Зеркала Delta м8 круглые, черные, к-кт</t>
  </si>
  <si>
    <t>Зеркала Viper Active 110 куб, резьба м 10, черные, пара</t>
  </si>
  <si>
    <t>Зеркала Ромб, резьба M8, пара</t>
  </si>
  <si>
    <t>Прокладки цилиндра Honda Dio 18/27/28</t>
  </si>
  <si>
    <t>Прокладки цилиндра Honda Dio 34/35/ZX</t>
  </si>
  <si>
    <t>Трос сцепления мото/трицикл Zubr T200/Foton/ATV 150/200 куб. 1250 мм</t>
  </si>
  <si>
    <t>Привод спидометра Suzuki Lets 1/2/3</t>
  </si>
  <si>
    <t>Стекла поворотов Yamaha Vino, передние, пара</t>
  </si>
  <si>
    <t>Крыло заднее Honda Dio AF27/28, б/у</t>
  </si>
  <si>
    <t>Колесо переднее питбайк 2,50-14, в сборе с покрышкой и камерой</t>
  </si>
  <si>
    <t>Трос газа мото CB/CG/ZS 125/150/200 куб./Sonic 125-J, 1000 мм</t>
  </si>
  <si>
    <t>Трос сцепления Yamaha YBR 125, 1170 мм</t>
  </si>
  <si>
    <t>Стекло стопа Suzuki Lets 1/2/3</t>
  </si>
  <si>
    <t>Клемы для аккумулятора, свинцовые, пара</t>
  </si>
  <si>
    <t>Трос газа мото ZS200/GS250, 1100 мм</t>
  </si>
  <si>
    <t>Трос газа Honda Tact, 1850 мм</t>
  </si>
  <si>
    <t>Трос газа мото V200-F2/V250-F2/CB/CG, двойной, 970 мм</t>
  </si>
  <si>
    <t>Картер двигателя 4T GY6 125/150 куб. правый</t>
  </si>
  <si>
    <t>Трос спидометра Viper Race 1/2/3/Zip, 1150 мм</t>
  </si>
  <si>
    <t>Трос газа Муравей/Тула 200 куб.</t>
  </si>
  <si>
    <t>Трос газа Yamaha Jog 3kj, 1700 мм</t>
  </si>
  <si>
    <t>Трос заднего тормоза 4Т GY6 50/80/100 куб. 1970 мм</t>
  </si>
  <si>
    <t>Трос спидометра Suzuki Sepia AD50, барабанный тормоз, 1050 мм</t>
  </si>
  <si>
    <t>Трос заднего тормоза 4Т GY6 50/80/100 куб. 1900 мм</t>
  </si>
  <si>
    <t>Фара передняя Viper F1/F50 в сборе</t>
  </si>
  <si>
    <t>Трос заднего тормоза TB-60/Navigator/Defiant, 1900 мм</t>
  </si>
  <si>
    <t>Цепь ГРМ WH 125/150 куб. 5Х94</t>
  </si>
  <si>
    <t>Набор прокладок ИЖ Планета 3/4/5 350 куб.</t>
  </si>
  <si>
    <t>Набор прокладок ИЖ Юпитер 4/5 350 куб.</t>
  </si>
  <si>
    <t>Коробка передач квадроцикл/ATV 110/125 куб. 3+1, под сепаратор 12 мм.</t>
  </si>
  <si>
    <t>Пластик боковины задние Viper Wind, под сиденьем, к-кт</t>
  </si>
  <si>
    <t>Реле зарядки ИЖ Планета/Юпитер 4, 350 куб. 12 в, БПВ-4</t>
  </si>
  <si>
    <t>Реле зарядки ИЖ Планета/Юпитер 5, 350 куб. 12 в, БПВ-5</t>
  </si>
  <si>
    <t>Тормозные колодки ИЖ Планета/Юпитер 3/4/5 задние</t>
  </si>
  <si>
    <t>Диски сцепления ИЖ Планета/Юпитер 3/4/5 350 куб. 7 шт.</t>
  </si>
  <si>
    <t>Коленвал ИЖ Планета 3/4/5 350 куб. с подшипниками</t>
  </si>
  <si>
    <t>Переключатели ИЖ Планета/Юпитер 4/5, 350 куб.(нового образца), к-кт</t>
  </si>
  <si>
    <t>Вал заводной ИЖ Планета/Юпитер 4/5/ЗиМ-350</t>
  </si>
  <si>
    <t>Ножка переключения передач ИЖ Планета 4/5, 350 куб.</t>
  </si>
  <si>
    <t>Ножка переключения передач ИЖ Юпитер 4/5, 350 куб.</t>
  </si>
  <si>
    <t>Сектор заводной/полумесяц ИЖ Планета/Юпитер 3/4/5, 350 куб.</t>
  </si>
  <si>
    <t>Корзина сцепления ИЖ Юпитер 4/5, 350 куб. узкая</t>
  </si>
  <si>
    <t>Звезда задняя ИЖ Планета/Юпитер 4/5, 350 куб. со ступицей</t>
  </si>
  <si>
    <t>Контакт/прерыватель ИЖ Планета 3/4/5 350 куб.</t>
  </si>
  <si>
    <t>Карбюратор К 68Д ИЖ Юпитер 4/5 350 куб. круглая заслонка</t>
  </si>
  <si>
    <t>Карбюратор К 68Д ИЖ Планета 4/5 350 куб. круглая заслонка</t>
  </si>
  <si>
    <t>Замок зажигания ИЖ Планета/Юпитер 4/5, 350 куб.</t>
  </si>
  <si>
    <t>Жабка тормозная Мт/Днепр/Иж Юпитер,Планета/Минск/Восход/Карпаты</t>
  </si>
  <si>
    <t>Кран топливный ИЖ Планета/Юпитер/Минск/Восход</t>
  </si>
  <si>
    <t>Корзина сцепления ИЖ Планета 3/4/5 350 куб.</t>
  </si>
  <si>
    <t>Корзина сцепления Минск 125 куб. 6/12 в</t>
  </si>
  <si>
    <t>Корзина сцепления ИЖ Юпитер 4/5, 350 куб. широкая</t>
  </si>
  <si>
    <t>Поршень ИЖ Юпитер 4/5 350 куб. 62 мм 0, пара, палец 14 мм</t>
  </si>
  <si>
    <t>Цепь моторная ИЖ Планета/Юпитер 4/5, 350 куб. двухрядная узкая</t>
  </si>
  <si>
    <t>Прокладка цилиндра ИЖ Юпитер 4/5, 350 куб.</t>
  </si>
  <si>
    <t>Крышка защиты радиатора Yamaha GEAR 4-т, пластиковая</t>
  </si>
  <si>
    <t>Рем. к-кт карбюратора К-65И ИЖ Планета 4/5, 350 куб. квадратная заслонка</t>
  </si>
  <si>
    <t>Рем. к-кт карбюратора К-65Д ИЖ Юпитер 4/5, 350 куб. квадратная заслонка</t>
  </si>
  <si>
    <t>Трос тахометра ЯВА/JAWA 634/638/Ceset 350 куб. 920 мм.</t>
  </si>
  <si>
    <t>Трос спидометра ЯВА/JAWA 350, 634/638, 6/12 в, 950 мм</t>
  </si>
  <si>
    <t>Шестерня привода спидометра Honda Dio AF27/34</t>
  </si>
  <si>
    <t>Рычаг сцепления мото CB/CG 125/150/200 куб. правой крышки двигателя</t>
  </si>
  <si>
    <t>Стекла задних поворотов Suzuki Sepia AD50</t>
  </si>
  <si>
    <t>Прокладка глушителя ИЖ Юпитер 4/5, 350 куб.</t>
  </si>
  <si>
    <t>Прокладки цилиндра Yamaha Jog 3kj 40 мм.</t>
  </si>
  <si>
    <t>Прокладки цилиндра Suzuki Address/Sepia AD50</t>
  </si>
  <si>
    <t>Патрубок воздушного фильтра МТ 10/11/16/Днепр 750 куб. пара</t>
  </si>
  <si>
    <t>Трос спидометра Yamaha Jog, барабанный тормоз</t>
  </si>
  <si>
    <t>Трос спидометра Yamaha Jog 3kj, 830 мм. дисковый тормоз</t>
  </si>
  <si>
    <t>Трос спидометра Honda Dio AF18/27/28/34, 980 мм.</t>
  </si>
  <si>
    <t>Трос спидометра мото CB/CG/ZS125/150/200 куб. дисковый тормоз</t>
  </si>
  <si>
    <t>Трос спидометра Suzuki Sepia AD50 дисковый тормоз, 1000 мм</t>
  </si>
  <si>
    <t>Трос спидометра Viper Wind, 1000 мм.</t>
  </si>
  <si>
    <t>Трос спидометра Honda Dio AF56, 980 мм.</t>
  </si>
  <si>
    <t>Трос спидометра Viper Storm 50/125/150 куб. 980 мм</t>
  </si>
  <si>
    <t>Сальники ЯВА/JAWA 350, 634 6в, набор из 6 шт.</t>
  </si>
  <si>
    <t>Коленвал ИЖ Юпитер 4/5 350 куб. на сепараторах</t>
  </si>
  <si>
    <t>Коленвал ИЖ Юпитер 4/5 350 куб. на втулках</t>
  </si>
  <si>
    <t>Трос газа Suzuki Sepia/Address AD50</t>
  </si>
  <si>
    <t>Трос газа Honda DIO AF18/27/28/34/35</t>
  </si>
  <si>
    <t>Трос газа Yamaha Jog/5BM SA 16, двойной</t>
  </si>
  <si>
    <t>Трос газа Honda Lead AF20/Tact24/30/51</t>
  </si>
  <si>
    <t>Трос переднего тормоза Honda DIO AF18/27/34</t>
  </si>
  <si>
    <t>Трос газа JAWA 634/638, 350 куб. 6/12 в</t>
  </si>
  <si>
    <t>Трос газа ИЖ Юпитер/Планета 4/5 350 куб.</t>
  </si>
  <si>
    <t>Трос газа Минск 125 куб.</t>
  </si>
  <si>
    <t>Трос газа Мт/Днепр 750 куб.</t>
  </si>
  <si>
    <t>Трос заднего тормоза Suzuki Lets 1/2/3, 1800 мм</t>
  </si>
  <si>
    <t>Трос заднего тормоза Suzuki Lets, 1750 мм</t>
  </si>
  <si>
    <t>Втулка шатуна ИЖ Юпитер 4/5 350 куб.</t>
  </si>
  <si>
    <t>Втулка шатуна Минск 125 куб.</t>
  </si>
  <si>
    <t>Трос спидометра Honda Lead AF20</t>
  </si>
  <si>
    <t>Трос газа Viper MX Sport 110 куб.</t>
  </si>
  <si>
    <t>Пластик под сиденьем Tiger/Musstang</t>
  </si>
  <si>
    <t>Лампа фары свеча 12V 50/50W BA20D, галоген, CYT</t>
  </si>
  <si>
    <t>Сальники двигателя Suzuki Address AD100, SEE</t>
  </si>
  <si>
    <t>Сальник коленвала Honda Dio AF27/28/Tact/Lead 20 (20*31*7), фтористый, NOK</t>
  </si>
  <si>
    <t>Сальники двигателя Китайская Ямаха/Stels, к-кт из 5 шт.</t>
  </si>
  <si>
    <t>Сальники коленвала Suzuki Lets 1/2/3, 22*40*6, 17*27*6, к-кт</t>
  </si>
  <si>
    <t>Сальники двигателя Suzuki Sepia/Address AD50 к-кт 5 шт.</t>
  </si>
  <si>
    <t>Сальники двигателя 4T GY6 50/80100 куб. к-кт 6 шт.</t>
  </si>
  <si>
    <t>Сальник коленвала Honda Dio AF18/Tact, фтористые, к-кт 2 шт. NOK</t>
  </si>
  <si>
    <t>Сальник коленвала Honda Dio AF18/Tact (15,5*25,5*7), фтористый, NOK</t>
  </si>
  <si>
    <t>Сальники коленвала 4T GY6 50/80/100 куб. к-кт 2 шт. (19.8*30*5 и 16.4*30*5)</t>
  </si>
  <si>
    <t>Сальники двигателя Мото CB/CG 125/200 куб. фтористые к-кт 6 шт. NOK</t>
  </si>
  <si>
    <t>Сальники передней вилки Альфа 110 куб. 27*37*10,5, к-кт 2 шт.</t>
  </si>
  <si>
    <t>Сальник вилки Viper Wind/Honda Dio AF28/35ZX/63/57, 27*39*10,5, пара</t>
  </si>
  <si>
    <t>Сальники передней вилки Delta, 25*35*9, к-кт 2 шт.</t>
  </si>
  <si>
    <t>Сальник коленвала 4T GY6 50/80/100 куб. левый, 19,8*30*5</t>
  </si>
  <si>
    <t>Сальники двигателя мото СВ/CG 125/200 куб. к-кт из 6 шт.</t>
  </si>
  <si>
    <t>Пыльник передней вилки Delta/Alpha 25х35х13,5, пара</t>
  </si>
  <si>
    <t>Сальники двигателя 4T GY6 125/150 куб. к-кт из 4 шт.</t>
  </si>
  <si>
    <t>Сальники двигателя TB-60/Navigator, к-кт 5 шт.</t>
  </si>
  <si>
    <t>Сальники двигателя Honda Dio AF18/Tact, фтористые, к-кт 5 шт. NOK</t>
  </si>
  <si>
    <t>Трос газа Viper Active 110 куб. 780 мм</t>
  </si>
  <si>
    <t>Сальники клапанов мото CB/CG/ZS125/150/200/250/Zubr, к-кт 2 шт. жаростойкие, красные</t>
  </si>
  <si>
    <t>Коробка передач Viper Active 110 куб. длинная, 150 мм.</t>
  </si>
  <si>
    <t>Шатун Ява/Jawa 350 634/638, 6/12 в, пара</t>
  </si>
  <si>
    <t>Индия</t>
  </si>
  <si>
    <t>Подножка центральная мото CB/CG/ZS 125/150 куб.</t>
  </si>
  <si>
    <t>Набор сальников, прокладок, манжет для двигателя МТ10-16/Днепр 750 куб.</t>
  </si>
  <si>
    <t>Пластик клюв Navigator</t>
  </si>
  <si>
    <t>Трос переднего тормоза Yamaha Jog 3kj/5BM</t>
  </si>
  <si>
    <t>Трос переднего тормоза Honda Tact AF24/30/51</t>
  </si>
  <si>
    <t>Трос газа Китайская Ямаха/Stels, двойной</t>
  </si>
  <si>
    <t>Трос заднего тормоза Honda Lead AF20 50/90 куб.</t>
  </si>
  <si>
    <t>Трос газа Yamaha Axis 90/Artistic 50, одинарный</t>
  </si>
  <si>
    <t>Диск колесный задний Suzuki Lets 1/2/3, 3,00-10, 18 шлицов, под колодки 110 мм</t>
  </si>
  <si>
    <t>Диск колесный TB-60/Navigator, 3,00-10, передний, стальной</t>
  </si>
  <si>
    <t>Диск колесный задний Viper Wind 2,15-10</t>
  </si>
  <si>
    <t>Диск колесный Viper Active/Alpha/Delta/Musstang, задний, 1,4/17</t>
  </si>
  <si>
    <t>Диск колесный Viper Active/Alpha/Delta/Musstang 1,4-17,передний, барабанный тормоз</t>
  </si>
  <si>
    <t>Sintec</t>
  </si>
  <si>
    <t>Масло трансмиссионное 80W-90, полусинтетическое</t>
  </si>
  <si>
    <t>Лампа фары Honda Dio AF35/Lead 48, 12V 40/40W синяя, пласт. цоколь</t>
  </si>
  <si>
    <t>Диск колесный Viper Wind передний 2,15-10, диск. тормоз</t>
  </si>
  <si>
    <t>Бендикс Honda Dio AF61/62</t>
  </si>
  <si>
    <t>Картер левый 4Т GY-6 50/80/100 куб. под 10" колесо</t>
  </si>
  <si>
    <t>Картер правый Delta/Alpha, под подшипник диаметр 28 мм.</t>
  </si>
  <si>
    <t>Картер правый Delta/Alpha, под сепаратор диаметр 20 мм</t>
  </si>
  <si>
    <t>Клапана 4T GY6 150 куб. впускной/выпускной</t>
  </si>
  <si>
    <t>Клапана 4T GY6 125 куб. впускной/выпускной</t>
  </si>
  <si>
    <t>Распредвал 4T GY6 125/150 куб.</t>
  </si>
  <si>
    <t>Постель/пенал 4T GY6 125/150 куб. в сборе с рокерами</t>
  </si>
  <si>
    <t>Шина 3.50-18 Casumina</t>
  </si>
  <si>
    <t>Диск колесный Viper Актив 110 куб. передний, дисковый тормоз, 5 отверстий 1,4-17</t>
  </si>
  <si>
    <t>Фильтр воздушный Suzuki Lets 3, в сборе</t>
  </si>
  <si>
    <t>Стекла поворотов Honda Dio A18, задние, пара</t>
  </si>
  <si>
    <t>Стекло стопа Honda Dio AF18</t>
  </si>
  <si>
    <t>Шпильки цилиндра/поршневой 4T GY6 50/80/100 куб. к-кт 4 шт.</t>
  </si>
  <si>
    <t>Вакуумный кран Honda Dio/4T GY6 50/80/125/150 куб.</t>
  </si>
  <si>
    <t>Свеча зажигания A7TV для 4Т скутеров, 50/80/125/150 куб. иридиевая</t>
  </si>
  <si>
    <t>Клапана 4T GY6 150 куб. впускной/выпускной, Hao Run</t>
  </si>
  <si>
    <t>Втулка распредвала мото CB 125/150 куб. под цепь ГРМ</t>
  </si>
  <si>
    <t>Трос заднего тормоза Yamaha Jog 3kj/5BM</t>
  </si>
  <si>
    <t>Шина 18/9,5-8 (240-50-8) квадроцикл, задняя</t>
  </si>
  <si>
    <t>Статор/обмотка Viper Tornado 250 куб. 18 катушек, 3+1</t>
  </si>
  <si>
    <t>Крыло переднее Чоппер 50/110 куб.</t>
  </si>
  <si>
    <t>Набор прокладок Минск 125 куб. 12B</t>
  </si>
  <si>
    <t>Беларусь</t>
  </si>
  <si>
    <t>Коленвал Минск 125 куб. 12 В</t>
  </si>
  <si>
    <t>Чехия</t>
  </si>
  <si>
    <t>Коленвал Honda Dio AF56/57, SEE</t>
  </si>
  <si>
    <t>Статор генератора/обмотка 4T GY6/квадроцикл/ATV 150/180 куб. 12 катушек</t>
  </si>
  <si>
    <t>Вал заводной CB/CG 125/150/200 куб. в сборе</t>
  </si>
  <si>
    <t>Коромысло/рокер клапана мото CG 150/200/250 куб. в сборе</t>
  </si>
  <si>
    <t>Патрубок к карбюратору мото CG/CB 125/150 куб. диаметр 28 мм</t>
  </si>
  <si>
    <t>Фильтр-элемент воздушный мото CG/CB 125/150 куб.</t>
  </si>
  <si>
    <t>Коммутатор мото CG/CB 125/150/200 куб. 4+2, постоянный ток</t>
  </si>
  <si>
    <t>Барабан тормозной Honda Tact/Navigator/TB-60, передний</t>
  </si>
  <si>
    <t>Тормозной барабан Zubr T200/Foton, передний, с колодками</t>
  </si>
  <si>
    <t>Scorpion</t>
  </si>
  <si>
    <t>Поршневая группа Honda Dio AF18/27/28/Tact 24/30/31/51/Lead 20, Scorpion</t>
  </si>
  <si>
    <t>Поршневая группа 4т GY6 150 куб. 57,2 мм, Scorpion</t>
  </si>
  <si>
    <t>Карбюратор Delta 125 куб. Scorpion</t>
  </si>
  <si>
    <t>Сайлентблок заднего амортизатора мото CB/CG 125/150/200 куб. 10 мм/12 мм, к-кт</t>
  </si>
  <si>
    <t>Пластик карман Grand Prix/Хоккеист</t>
  </si>
  <si>
    <t>Пластик карман Viper Wind, внутренняя часть</t>
  </si>
  <si>
    <t>Коленвал мото CG 125/150 куб.</t>
  </si>
  <si>
    <t>Трос спидометра Honda Tact AF51, 1120 мм. Mototech</t>
  </si>
  <si>
    <t>Успокоитель цепи стартера Delta/Alpha/Active, к-кт 2 шт.</t>
  </si>
  <si>
    <t>Успокоитель цепи ГРМ мото CB 200/250 куб.</t>
  </si>
  <si>
    <t>Патрубок воздушного фильтра мото CB/CG/ZS 125/150 куб.</t>
  </si>
  <si>
    <t>Фильтр-элемент воздушный Минск 125 куб.</t>
  </si>
  <si>
    <t>Поршневая группа Минск 125 куб.</t>
  </si>
  <si>
    <t>Масляный насос питбайк Kayo/Geon/Viper 125/140/150 куб.</t>
  </si>
  <si>
    <t>Тормозные колодки Zubr T200/Foton, задние, к-кт</t>
  </si>
  <si>
    <t>Натяжитель цепи ГРМ мото CB 125/150 куб.</t>
  </si>
  <si>
    <t>Масляный насос мотоцикл CB/CG 150 куб. (шестерня 39 зуб.)</t>
  </si>
  <si>
    <t>Шаровая опора Квадроцикл/ATV 150/250 куб. нижняя, разборная</t>
  </si>
  <si>
    <t>Масляный насос мото CG/CB150/200/Sonic 125-J, (шестерня 37 зуб.), низкий</t>
  </si>
  <si>
    <t>Крышка регулировки клапанов мото CB 125/150/Sonic 125-J, под ключ, хром</t>
  </si>
  <si>
    <t>Натяжитель ходовой цепи мото CB/CG 125/150 куб.</t>
  </si>
  <si>
    <t>Крепления звезды мото CB/CG 125/150/200 куб.заднее, к-кт 4 шт.+шайбы</t>
  </si>
  <si>
    <t>Шпильки крепления задней звезды CB/CG 125/150 куб. с сайлентблоками, спицованое колесо</t>
  </si>
  <si>
    <t>Патрубок к карбюратору мото CB/CG 125/150 куб. 28 мм</t>
  </si>
  <si>
    <t>Шпильки крепления задней звезды мото CG/CB 125/150 куб. спицованое колесо</t>
  </si>
  <si>
    <t>Масляный насос мото CG 125/150 куб. под толкатели</t>
  </si>
  <si>
    <t>Клапана мото CG/CB 125/150/200 куб. 91 мм.</t>
  </si>
  <si>
    <t>Клапана мото CG/CB 125/150/200 куб. 92 мм.</t>
  </si>
  <si>
    <t>Клапана мото CG/CB 125/150/200 куб. 94 мм.</t>
  </si>
  <si>
    <t>Клапана мото CG/CB 125/150/200 куб. 91 мм. к-кт</t>
  </si>
  <si>
    <t>Клапана мото CG/CB 125/150/200 куб. 92 мм. к-кт</t>
  </si>
  <si>
    <t>Клапана мото CG/CB 125/150/200 куб. 94 мм. к-кт</t>
  </si>
  <si>
    <t>Статор/обмотка CG/CB125/150/200/Zubr T200, 3 отверстия</t>
  </si>
  <si>
    <t>Сцепление CB/CG 125/150/200 куб. 4 болта</t>
  </si>
  <si>
    <t>Замок зажигания мото CB/CG 125/150/200 куб. в сборе</t>
  </si>
  <si>
    <t>Рычаг сцепления мото CB/CG 125/150/200/250 куб./Sonic, с креплением</t>
  </si>
  <si>
    <t>Диски сцепления мото CG/CB 125/150/200 куб. 12 лепестков, к-кт 5 шт.</t>
  </si>
  <si>
    <t>Патрубок к карбюратору мото CG/CB 125/150 куб. диаметр 28 мм, металл</t>
  </si>
  <si>
    <t>Ножка переключения передач/скоростей мото CG/CB/ZS 125/150/200 куб.</t>
  </si>
  <si>
    <t>Прокладки моста Zubr T200/Foton</t>
  </si>
  <si>
    <t>Фильтр воздушный Sonic ZS/CB 125-150, Viper</t>
  </si>
  <si>
    <t>Поршневая группа Suzuki Lets 1/2/3 50 куб. Scorpion</t>
  </si>
  <si>
    <t>Поршневая группа Yamaha JOG 3KG/5BM 50 куб. 40 мм, Scorpion</t>
  </si>
  <si>
    <t>Бендикс/обгонная муфта мото CG/CB 125/150 куб. без шестерни</t>
  </si>
  <si>
    <t>Поршневая группа Suzuki Sepia/Address AD50, Scorpion</t>
  </si>
  <si>
    <t>Поршневая группа Honda Dio AF34/35/ZX/Lead AF48 50 куб. Scorpion</t>
  </si>
  <si>
    <t>Звезда распредвала/ГРМ Delta/Alpha/Active 125 куб. 2 отверстия</t>
  </si>
  <si>
    <t>Поршневая группа 4Т GY6 80 куб. 47 мм, Scorpion</t>
  </si>
  <si>
    <t>Поршневая группа Delta/Alpha/Active 110 куб. 52,4 мм, Scorpion</t>
  </si>
  <si>
    <t>Крышка стартера CB/CG 125/150/200 куб.</t>
  </si>
  <si>
    <t>Генератор Минск 125 куб. 12V</t>
  </si>
  <si>
    <t>Реле поворотов Минск 125 куб. 12В</t>
  </si>
  <si>
    <t>Ремонтный к-кт карбюратора Минск 125 куб. тип 2140</t>
  </si>
  <si>
    <t>Ролики вариатора Honda Dio 27/28/34/38, 5,5 гр. SEE</t>
  </si>
  <si>
    <t>Заводная ножка/рычаг Минск/Лидер 125 куб.</t>
  </si>
  <si>
    <t>Ножка переключения передач Минск 125 куб. 12 В</t>
  </si>
  <si>
    <t>Чехол сиденья Минск 125 куб.</t>
  </si>
  <si>
    <t>Ремонтный к-кт карбюратора Минск 125 куб. К- 65С</t>
  </si>
  <si>
    <t>Тормозные колодки Минск 125 куб. задние</t>
  </si>
  <si>
    <t>Проводка Минск 125 куб. 12 В</t>
  </si>
  <si>
    <t>Звезда задняя Минск 125 куб. на 6 отверстий</t>
  </si>
  <si>
    <t>Замок зажигания Минск 125 куб.</t>
  </si>
  <si>
    <t>Демпферные резинки заднего колеса MX Sport/V150A, раздельные</t>
  </si>
  <si>
    <t>Подножки передние мото V150A, откидные, пара</t>
  </si>
  <si>
    <t>Тормозная ножка мото CG/CB/ZS 125/150 куб.</t>
  </si>
  <si>
    <t>Ножка переключения передач Viper Zubr T200/Foton</t>
  </si>
  <si>
    <t>Фара передняя в сборе Viper Storm 7, 50/150 куб. (выпуск 2013)</t>
  </si>
  <si>
    <t>Диски сцепления Минск 125 куб. Текстолит</t>
  </si>
  <si>
    <t>Диски сцепления Минск 125 куб. металл/корковые, Атлант.</t>
  </si>
  <si>
    <t>Атлант</t>
  </si>
  <si>
    <t>Подножки передние ZS 125/150 куб. одна откидная</t>
  </si>
  <si>
    <t>Крепление рычага сцепления мото CB/CG/ZS 125/150/200 куб. левое</t>
  </si>
  <si>
    <t>Подножки универсальные мото CG/CB/ZS (хром)</t>
  </si>
  <si>
    <t>Заводная ножка мото CG/CB 125/150/200 куб. прямая</t>
  </si>
  <si>
    <t>Заводная ножка мото CG/CB 125/150/200 куб. кривая</t>
  </si>
  <si>
    <t>Шпильки цилиндра мото CB/ZS 125/150 куб. с направляющими</t>
  </si>
  <si>
    <t>Сайлентблок маятника мото CG/CB 125/150/200 куб. 45х25х12, 2 шт. комплект</t>
  </si>
  <si>
    <t>Втулка маятника мото CG/CB 125/150/200 куб.металл-пластик</t>
  </si>
  <si>
    <t>Болт заводной крышки 4T GY6 50/80/100 куб. 40 мм</t>
  </si>
  <si>
    <t>Болт заводной крышки 4T GY6 125/150 куб. 46 мм</t>
  </si>
  <si>
    <t>Ремень вариатора Yamaha Gear 4T, 805*18*30 Mototech</t>
  </si>
  <si>
    <t>Кольца поршневые Delta/Alpha/Active 110 куб. 52,4 std</t>
  </si>
  <si>
    <t>Кольца поршневые 4T GY6 125 куб. 52,4 std. SEE</t>
  </si>
  <si>
    <t>Кольца поршневые Delta/Alpha/Active 110 куб. 52,4 std, SEE</t>
  </si>
  <si>
    <t>Ремень вариатора 729*17,5, 4T GY6 50/80/100 куб. 12 колесо</t>
  </si>
  <si>
    <t>Ремень вариатора 669*18,1 4T GY6 50/80/100 куб.</t>
  </si>
  <si>
    <t>Подшипник коленвала TB 60/цепник, 6004, TPI</t>
  </si>
  <si>
    <t>Фильтр-элемент воздушный Suzuki Lets 1/2/3</t>
  </si>
  <si>
    <t>Фильтр-элемент воздушный Honda Lead AF20, с пропиткой</t>
  </si>
  <si>
    <t>Фильтр-элемент воздушный Suzuki AD50 Sepia</t>
  </si>
  <si>
    <t>Пластик поддон Viper Race 1/2/3</t>
  </si>
  <si>
    <t>Карбюратор Honda Lead AF20, 90 куб. Hao Run</t>
  </si>
  <si>
    <t>Трос замка сиденья Viper Storm/Race/F1/F50, 200 мм</t>
  </si>
  <si>
    <t>Шестерня двойная мото CG/ZS 125/150/200 куб. 17/15 зубьев</t>
  </si>
  <si>
    <t>Колодки тормозные задние Suzuki Sepia/Address AD 50, Mototech</t>
  </si>
  <si>
    <t>Тормозные колодки задние Suzuki Lets1/2/3, Mototech</t>
  </si>
  <si>
    <t>Колодки тормозные задние Suzuki AD 100, Mototech</t>
  </si>
  <si>
    <t>Болт крышки вариатора Honda Dio AF18/27/28/34/35, б/у, 42 мм</t>
  </si>
  <si>
    <t>Болт крышки вариатора Honda Dio AF18/27/28/34/35, б/у, 33 мм</t>
  </si>
  <si>
    <t>Болт крышки вариатора Honda Dio AF18/27/28/34/35, б/у, 59 мм</t>
  </si>
  <si>
    <t>Звезда задняя Viper MX Sport 110 куб.в сборе со ступицей/демпфером 38T-428</t>
  </si>
  <si>
    <t>Пружины колодок сцепления Yamaha Jog 3KJ/5BM, 1000 RPM, Kiyoshi</t>
  </si>
  <si>
    <t>Пружины колодок сцепления Yamaha Jog 3KJ/5BM</t>
  </si>
  <si>
    <t>Пружины колодок сцепления 4T GY6 50/80/100 куб.</t>
  </si>
  <si>
    <t>Пружины колодок сцепления Honda Dio AF18/27/28/34/35</t>
  </si>
  <si>
    <t>Звезда задняя Delta/Alpha в сборе со ступицей/демпфером 428-41Т</t>
  </si>
  <si>
    <t>Карбюратор 4T GY6 80 куб. Kurosava</t>
  </si>
  <si>
    <t>Амортизатор задний Suzuki Sepia/Address AD50, 270 мм, MSU</t>
  </si>
  <si>
    <t>Амортизатор задний Suzuki Sepia/Address AD50, 270 мм</t>
  </si>
  <si>
    <t>Амортизатор задний Yamaha Jog 3KJ/5BM, 225 мм</t>
  </si>
  <si>
    <t>Зеркала овалы, резьба M8, пара</t>
  </si>
  <si>
    <t>Бензонасос электрический погружной Yamaha Jog SA36</t>
  </si>
  <si>
    <t>Шлем открытый черный, размер М</t>
  </si>
  <si>
    <t>Шлем закрытый трансформер, черный, размер М</t>
  </si>
  <si>
    <t>Пластик вставка клюва Viper Storm New 50/125/150 куб.</t>
  </si>
  <si>
    <t>Замок зажигания Suzuki Sepia AD50/V100, комплект</t>
  </si>
  <si>
    <t>Замок зажигания Yamaha Jog 3KJ, 4+1 провод</t>
  </si>
  <si>
    <t>Замок зажигания Yamaha Jog SA01-12 на 4 провода</t>
  </si>
  <si>
    <t>Замок зажигания Suzuki Lets 2/3</t>
  </si>
  <si>
    <t>Замок зажигания Honda Dio AF34, фишка на 2 провода</t>
  </si>
  <si>
    <t>Замок зажигания Yamaha Jog 2JA</t>
  </si>
  <si>
    <t>Замок зажигания Viper Wind, на 5 проводов</t>
  </si>
  <si>
    <t>Замок зажигания Viper Active/Honda DIO AF18/Honda Tact 09-16, на 4 провода</t>
  </si>
  <si>
    <t>Замок зажигания Delta</t>
  </si>
  <si>
    <t>Замок зажигания Active 110 куб.</t>
  </si>
  <si>
    <t>Замок зажигания Yamaha BJ/SA01-12</t>
  </si>
  <si>
    <t>Замок Grand Prix</t>
  </si>
  <si>
    <t>Вариатор передний 4т GY6 125/150 куб.</t>
  </si>
  <si>
    <t>Вариатор передний GY6-80</t>
  </si>
  <si>
    <t>Статор на 2 катушки Delta 70</t>
  </si>
  <si>
    <t>Вариатор передний (вал 16мм)</t>
  </si>
  <si>
    <t>Вал бензокоса на 7 шлицов</t>
  </si>
  <si>
    <t>Вал бензокоса на 9 шлицов</t>
  </si>
  <si>
    <t>Звезда передняя мотоцикл CG/CB/квадроцикл/ATV 200 куб. 530-16Т</t>
  </si>
  <si>
    <t>Звезда передняя мотоцикл CG/CB 200/квадроцикл/ATV 200 куб. 428-19Т</t>
  </si>
  <si>
    <t>Колодки тормозные задние Yamaha Jog SA36J/3KJ/5BM, Mototech</t>
  </si>
  <si>
    <t>Колодки тормозные задние Honda Lead AF20, Mototech</t>
  </si>
  <si>
    <t>Карбюратор мото CG/CB 150/200/250, PZ30 с ускорительным насосом, ручной подсос</t>
  </si>
  <si>
    <t>Карбюратор мото CG/CB 150/200/250, PZ30 с ускорительным насосом, ручной подсос, Keihin.</t>
  </si>
  <si>
    <t>Замок зажигания Honda Dio AF18/27/28 на 5 проводов</t>
  </si>
  <si>
    <t>Замок зажигания Honda Lead AF20, 50/90 куб. на 4 провода</t>
  </si>
  <si>
    <t>Замок зажигания Honda Tact 24/30, на 4 провода</t>
  </si>
  <si>
    <t>Фильтр-элемент воздушный SkyMoto Patrol 125 куб.</t>
  </si>
  <si>
    <t>Ремень 652Х15,5 Honda Dio AF27/28/Tact 24/30, DAYCO</t>
  </si>
  <si>
    <t>Ремень вариатора 650Х15.5 Honda Dio AF27/28, Octane, Mototech</t>
  </si>
  <si>
    <t>Пластик облицовка топливного бака Viper Volcano 150 куб.</t>
  </si>
  <si>
    <t>Пластик ответная часть спидометра SkyMoto Diamond 125 куб.</t>
  </si>
  <si>
    <t>Фонарь задний/стоп Lifan/Wind 50 куб.</t>
  </si>
  <si>
    <t>Датчик тормозной передний/жабка Yamaha Jog 3KJ/5BM</t>
  </si>
  <si>
    <t>Двигатель питбайк YX140 куб. без стартерный, механика</t>
  </si>
  <si>
    <t>Тормозные колодки передние Yamaha Jog SA16-01, дисковый тормоз</t>
  </si>
  <si>
    <t>Фильтр-элемент воздушный 4T GY6 50/80/100 куб.</t>
  </si>
  <si>
    <t>Фильтр воздушный Honda Dio AF61/62/Today</t>
  </si>
  <si>
    <t>Спидометр Honda Dio AF 27/28/Navigator</t>
  </si>
  <si>
    <t>Тормозные колодки мото Viper V200/V250-F2</t>
  </si>
  <si>
    <t>Пластик задние боковушки под сиденьем, Navigator</t>
  </si>
  <si>
    <t>Карбюратор 4T GY6 80 куб. Mototech</t>
  </si>
  <si>
    <t>Карбюратор 4T GY6 80 куб. Keihin</t>
  </si>
  <si>
    <t>Карбюратор 4T GY6 80 куб.</t>
  </si>
  <si>
    <t>Прокладки двигателя Viper Tornado 250/Cruizer 250 куб.</t>
  </si>
  <si>
    <t>Рем. к-кт карбюратора CG/CB 125/150 куб.</t>
  </si>
  <si>
    <t>Крепление передней фары CB/CG 125/150 куб. пара</t>
  </si>
  <si>
    <t>Пластик передняя часть под сиденьем Navigator</t>
  </si>
  <si>
    <t>Рем. к-кт карбюратора 4T GY6 50/80 куб.</t>
  </si>
  <si>
    <t>Cальники передней вилки Viper Storm/BWS 30*42*10,5, пара</t>
  </si>
  <si>
    <t>Тормозные колодки передние Zongshen 125 куб. дисковый тормоз</t>
  </si>
  <si>
    <t>Успокоитель цепи ГРМ мото CB150/V150A</t>
  </si>
  <si>
    <t>Лента светодиодная 16 кристаллов, белый бегающий свет</t>
  </si>
  <si>
    <t>Лента светодиодная двойная, горит белым цветом</t>
  </si>
  <si>
    <t>Лента светодиодная TC-8040, бегущие цветные огни</t>
  </si>
  <si>
    <t>Ремень 918х22,5 Viper Tornado 250 куб. PowerLink</t>
  </si>
  <si>
    <t>Пластик карман Viper Wind, наружная часть</t>
  </si>
  <si>
    <t>Пластик карман Viper Race 1/2/3</t>
  </si>
  <si>
    <t>Пластик карман Honda Dio AF27/28</t>
  </si>
  <si>
    <t>Пластик карман Viper Volcano 150 куб.</t>
  </si>
  <si>
    <t>Контакт/прерыватель Муравей/Тула 200 куб.</t>
  </si>
  <si>
    <t>Прокладки двигателя Восход 3М 175 куб.</t>
  </si>
  <si>
    <t>Прокладки двигателя мопед Карпаты</t>
  </si>
  <si>
    <t>Поршень Муравей/Тула 200 куб. на 3 кольца, 62 мм, 000 рем.</t>
  </si>
  <si>
    <t>Поршень Муравей/Тула 200 куб. на 3 кольца, 62 мм, 00 рем.</t>
  </si>
  <si>
    <t>Поршень Муравей/Тула 200 куб. на 3 кольца, 62 мм, 0 рем.</t>
  </si>
  <si>
    <t>Поршень Муравей/Тула 200 куб. на 3 кольца, 62 мм, 1 рем.</t>
  </si>
  <si>
    <t>Поршень Муравей/Тула 200 куб. на 3 кольца, 62 мм, 2 рем.</t>
  </si>
  <si>
    <t>Коленвал мопед Карпаты/Верховина</t>
  </si>
  <si>
    <t>Амортизаторы задние JAWA/Ява 634/638 350 куб. 6/12V, 320 мм</t>
  </si>
  <si>
    <t>Шланг тормозной 1500 мм, армированный</t>
  </si>
  <si>
    <t>Проводка центральная Viper Wind</t>
  </si>
  <si>
    <t>Кольца поршневые JAWA/ЯВА-350 638 12В, 58 мм. стд. к-кт 6 шт.</t>
  </si>
  <si>
    <t>Кольца поршневые JAWA/ЯВА-350 638 12В, 58 мм. 1 р. к-кт 6 шт.</t>
  </si>
  <si>
    <t>Кольца поршневые JAWA/ЯВА-350 638 12В, 58 мм. 2 р. к-кт 6 шт.</t>
  </si>
  <si>
    <t>Кольца поршневые JAWA/ЯВА-350 638 12В, 58 мм. 3 р. к-кт 6 шт.</t>
  </si>
  <si>
    <t>Кольца поршневые JAWA/ЯВА-350 638 12В, 58 мм. 4 р. к-кт 6 шт.</t>
  </si>
  <si>
    <t>Кольца поршневые JAWA/ЯВА-350 634 6В, 58 мм. стд. к-кт 6 шт.</t>
  </si>
  <si>
    <t>Кольца поршневые JAWA/ЯВА-350 634 6В, 58 мм. 1 р. к-кт 6 шт.</t>
  </si>
  <si>
    <t>Кольца поршневые JAWA/ЯВА-350 634 6В, 58 мм. 2 р. к-кт 6 шт.</t>
  </si>
  <si>
    <t>Кольца поршневые JAWA/ЯВА-350 634 6В, 58 мм. 3 р. к-кт 6 шт.</t>
  </si>
  <si>
    <t>Кольца поршневые JAWA/ЯВА-350 634 6В, 58 мм. 4 р. к-кт 6 шт.</t>
  </si>
  <si>
    <t>Поршневая группа Suzuki Lets 1/2/3 65 куб. Scorpion</t>
  </si>
  <si>
    <t>Палец поршневой JAWA/ЯВА-350, 634/638, 12/6 В, пара</t>
  </si>
  <si>
    <t>Щётки генератора/щеткодержатель JAWA/ЯВА-350, 638, 12 В</t>
  </si>
  <si>
    <t>Палец поршневой Минск 125 куб. 14 мм</t>
  </si>
  <si>
    <t>Палец поршневой ИЖ Юпитер 4/5, 350 куб. 15 мм</t>
  </si>
  <si>
    <t>Палец поршневой Восход 3М, 175 куб.</t>
  </si>
  <si>
    <t>Палец поршневой Муравей/Тула 200 куб.</t>
  </si>
  <si>
    <t>Тормозные колодки Восход 3М 175 куб.</t>
  </si>
  <si>
    <t>Проводка центральная JAWA/ЯВА 638-350, 12 В</t>
  </si>
  <si>
    <t>Зажигание электронное JAWA/ЯВА-350, 638/634, 6/12 В</t>
  </si>
  <si>
    <t>Пластик пол Навигатор/Navigator</t>
  </si>
  <si>
    <t>Реле поворотов JAWA/ЯВА-350, 634, 6 В</t>
  </si>
  <si>
    <t>Сальник спидометра/тахометра JAWA/ЯВА-350, 634/638, 6/12 В, Gufero</t>
  </si>
  <si>
    <t>Карбюратор JAWA/Ява-350, 638 12 В</t>
  </si>
  <si>
    <t>Патрубок к карбюратору JAWA/ЯВА-350, 634/638, 6/12 В</t>
  </si>
  <si>
    <t>Тормозные колодки JAWA/ЯВА-350, 634/638, 6/12 В, пара</t>
  </si>
  <si>
    <t>Карбюратор JAWA/ЯВА-350, 634, 6 В</t>
  </si>
  <si>
    <t>Реле зарядки JAWA/ЯВА-350, 638, 12 В, старый образец</t>
  </si>
  <si>
    <t>Замок зажигания JAWA/ЯВА-350, 634/638, 6/12 В</t>
  </si>
  <si>
    <t>Тахометр JAWA/ЯВА-350, 634/638, 6/12 В</t>
  </si>
  <si>
    <t>Кожух защиты цепи JAWA/ЯВА-350, 634/638, 6/12 В, внутренний</t>
  </si>
  <si>
    <t>Диски сцепления JAWA/ЯВА-350, 634, 6 В, Атлант</t>
  </si>
  <si>
    <t>Диски сцепления JAWA/ЯВА-350, 638, 12 В</t>
  </si>
  <si>
    <t>Чехол сиденья JAWA/ЯВА-350, 634, 6 В</t>
  </si>
  <si>
    <t>Двигатель Delta/Alpha/Active 125 куб. полуавтомат, Viper</t>
  </si>
  <si>
    <t>Рем. к-кт карбюратора JAWA/ЯВА-350, 638, 12 В</t>
  </si>
  <si>
    <t>Рем. к-кт карбюратора JAWA/ЯВА-350, 634, 6 В</t>
  </si>
  <si>
    <t>Прокладки двигателя JAWA/ЯВА-350, 638, 12 В</t>
  </si>
  <si>
    <t>Прокладки двигателя JAWA/ЯВА-350, 634, 6 В</t>
  </si>
  <si>
    <t>Контакт/прерыватель JAWA/ЯВА-350, 634/638, 6 В/12 В</t>
  </si>
  <si>
    <t>Рычаг сцепления/тормоза JAWA/ЯВА-350, 634/638, 6/12 В, пара</t>
  </si>
  <si>
    <t>Переключатели руля JAWA/ЯВА-350, 634/638, 6/12 В, левый/правый</t>
  </si>
  <si>
    <t>Чехол сиденья JAWA/ЯВА-350, 638, 12 В</t>
  </si>
  <si>
    <t>Звезда задняя JAWA/ЯВА-350, 634/638, 6/12 В, 428*52 зубьев</t>
  </si>
  <si>
    <t>Кран топливный JAWA/ЯВА-350, 638, 12 В</t>
  </si>
  <si>
    <t>Кран топливный JAWA/ЯВА-350, 634, 6 В</t>
  </si>
  <si>
    <t>Щетки генератора/щеткодержатель JAWA/ЯВА-350, 634, 6В</t>
  </si>
  <si>
    <t>Стекло стопа/фонаря JAWA/ЯВА-350, 634/638, 6/12 В</t>
  </si>
  <si>
    <t>Ручки руля JAWA/ЯВА-350, 634/638, 6/12 В</t>
  </si>
  <si>
    <t>Проводка центральная ИЖ Юпитер 4/5, 350 куб.</t>
  </si>
  <si>
    <t>Свеча мотоцикл А-11В, Уфа</t>
  </si>
  <si>
    <t>Свеча мотоцикл А-17, Уфа</t>
  </si>
  <si>
    <t>Палец поршневой ИЖ Планета 4/5 350 куб.</t>
  </si>
  <si>
    <t>Втулка шатуна ИЖ Планета 4/5, 350 куб.</t>
  </si>
  <si>
    <t>Замок цепи ходовой ИЖ Планета/Юпитер 4/5, 350 куб. 520 шаг</t>
  </si>
  <si>
    <t>Сепаратор коленвала ИЖ Юпитер 4/5, 350 куб. верхний</t>
  </si>
  <si>
    <t>Сальники двигателя ИЖ Юпитер 4/5, 350 куб.</t>
  </si>
  <si>
    <t>Вал переключения передач ИЖ Планета 4/5, 350 куб.</t>
  </si>
  <si>
    <t>Замок бардачка ИЖ Планета/Юпитер 4/5, 350 куб. пара</t>
  </si>
  <si>
    <t>Диски сцепления ИЖ Планета/Юпитер 3/4/5 350 куб. Атлант</t>
  </si>
  <si>
    <t>Поршневая группа Suzuki Sepia/Address, 65 куб. Scorpion</t>
  </si>
  <si>
    <t>Подшипник руля ИЖ Планета/Юпитер 4/5, 350 куб.</t>
  </si>
  <si>
    <t>Поршневая группа Honda Dio AF18/27/28/Tact 24/Lead 20, 65 куб. 44 мм. Sorpion</t>
  </si>
  <si>
    <t>Поршневая группа Honda Dio AF34/35/ZX/Lead AF48, 65 куб. Scorpion</t>
  </si>
  <si>
    <t>Реле поворотов ИЖ Юпитер/Планета 4/5, 350 куб.</t>
  </si>
  <si>
    <t>Карбюратор Honda Lead AF48, 90 куб. Mototech</t>
  </si>
  <si>
    <t>Коленвал Zubr T200/Foton/CG 150/200</t>
  </si>
  <si>
    <t>Аккумулятор 12V 4Аh YTX4L-BS 113/70/85 мм (гелевый)</t>
  </si>
  <si>
    <t>Коленвал Viper Tornado CH-250, Viper</t>
  </si>
  <si>
    <t>Конденсатор ИЖ Планета/Юпитер 4/5, 350 куб.</t>
  </si>
  <si>
    <t>Хомут заводной ножки ИЖ Планета/Юпитер 4/5, 350 куб.</t>
  </si>
  <si>
    <t>Втулки/направляющие вилки ИЖ Планета/Юпитер, 350 куб. текстолитовые, пара</t>
  </si>
  <si>
    <t>Свеча мото А-23В, Уфа</t>
  </si>
  <si>
    <t>Звезда трансмиссии TB 60/цепник</t>
  </si>
  <si>
    <t>Трос переднего тормоза Мт/Днепр 750 куб.</t>
  </si>
  <si>
    <t>Втулки/направляющие вилки ИЖ Планета/Юпитер 4/5, 350 куб. металл, пара</t>
  </si>
  <si>
    <t>Сальники двигателя ИЖ Планета 4/5, 350 куб.</t>
  </si>
  <si>
    <t>Прокладка головки цилиндра ИЖ Планета 4/5, 350 куб.</t>
  </si>
  <si>
    <t>Зажигание электронное ИЖ Юпитер 4/5, 350 куб. Совэк</t>
  </si>
  <si>
    <t>Подшипник коленвала 2505 ИЖ Планета 4/5, 350 куб.</t>
  </si>
  <si>
    <t>Патрубок к карбюратору впускной коллектор ИЖ Планета 4/5, 350 куб.</t>
  </si>
  <si>
    <t>Поршневая группа Днепр/МТ 750 куб.</t>
  </si>
  <si>
    <t>Шатун ИЖ Планета 4/5, 350 куб.</t>
  </si>
  <si>
    <t>Прокладка цилиндра ИЖ Юпитер 3/4, 350 куб.</t>
  </si>
  <si>
    <t>Переходник ИЖ Планета 4/5, под генератор Минск</t>
  </si>
  <si>
    <t>Заводная ножка ИЖ Юпитер 4/5, 350 куб.</t>
  </si>
  <si>
    <t>Реле регулятор напряжения Днепр/МТ 12 В</t>
  </si>
  <si>
    <t>Ручки газа ИЖ Планета/Юпитер 4/5, 350 куб.</t>
  </si>
  <si>
    <t>Чехол сиденья ИЖ Планета/Юпитер 4, 350 куб.</t>
  </si>
  <si>
    <t>Клапана МТ/Днепр 750 куб. к-кт 4 шт.</t>
  </si>
  <si>
    <t>Клапана Урал 750 куб. к-кт 4 шт.</t>
  </si>
  <si>
    <t>Катушка зажигания МТ/Днепр/Урал Б 204, 12V</t>
  </si>
  <si>
    <t>Катушка зажигания МТ/Днепр/Урал Б 201А, 6V</t>
  </si>
  <si>
    <t>Реле зарядки электронное МТ/Днепр/Урал, 12V</t>
  </si>
  <si>
    <t>Зажигание контактное ПМ 302А Днепр/МТ, 750 куб.</t>
  </si>
  <si>
    <t>Муфта карданного вала МТ/Днепр/Урал/К-750</t>
  </si>
  <si>
    <t>Зажигание электронное Мт/Днепр/Урал, Совек</t>
  </si>
  <si>
    <t>Амортизаторы задние МТ/Днепр 750 куб. 365 мм, пара</t>
  </si>
  <si>
    <t>Сальники моста МТ/Днепр 750 куб. набор</t>
  </si>
  <si>
    <t>Кольца поршневые МТ/Днепр/Урал 78 мм std.</t>
  </si>
  <si>
    <t>Кольца поршневые МТ/Днепр/Урал 78,2 мм, 1 ремонт</t>
  </si>
  <si>
    <t>Кольца поршневые МТ/Днепр/Урал 78,5 мм, 2 ремонт</t>
  </si>
  <si>
    <t>Кольца поршневые МТ/Днепр/Урал 79 мм, 3 ремонт</t>
  </si>
  <si>
    <t>Кольца поршневые К 750 78 мм, std</t>
  </si>
  <si>
    <t>Кольца поршневые К 750 78,2 мм, 1 ремонт</t>
  </si>
  <si>
    <t>Кольца поршневые К 750 78,5 мм, 2 ремонт</t>
  </si>
  <si>
    <t>Кольца поршневые К 750 79 мм, 3 ремонт</t>
  </si>
  <si>
    <t>Кожух крыльчатки/улитка ТБ 60/цепник 2Т</t>
  </si>
  <si>
    <t>Ремень 657х15,5 Honda Dio AF18/27, Viper</t>
  </si>
  <si>
    <t>Ремень 835Х20 4T GY6 125/150 куб. PowerLink</t>
  </si>
  <si>
    <t>Шина 130/60-13 SC-101 Deli Tire (безкамерка)</t>
  </si>
  <si>
    <t>Шина 130/60-13 SB-117 Deli Tire (безкамерка)</t>
  </si>
  <si>
    <t>Поршневая группа WH125 Keeway 4т 125 куб. завышенная, в сборе, SEE</t>
  </si>
  <si>
    <t>Муфта карданного вала МТ/Днепр/Урал/К-750, голая</t>
  </si>
  <si>
    <t>Фонарь задний/стоп ИЖ Планета/Юпитер 4/5, 350 куб.</t>
  </si>
  <si>
    <t>Рычаг сцепления и тормоза МТ/Днепр, с хомутами</t>
  </si>
  <si>
    <t>Корпус масляного насоса МТ/Днепр, 750 куб.</t>
  </si>
  <si>
    <t>Рем. к-кт сцепления МТ/Днепр/Урал</t>
  </si>
  <si>
    <t>Пружины клапанов МТ/Днепр 750 куб. к-кт</t>
  </si>
  <si>
    <t>Замок зажигания МТ/Днепр</t>
  </si>
  <si>
    <t>Подшипник хвостовика игольчатый МТ/Днепр/К-750/Урал</t>
  </si>
  <si>
    <t>Поршневая группа Suzuki Lets 1/2/3, 50 куб. Mototech</t>
  </si>
  <si>
    <t>Коромысло/рокера 4T GY6 50/60/80 куб. к-кт 2 шт</t>
  </si>
  <si>
    <t>Сцепление TB-60/цепник, в сборе</t>
  </si>
  <si>
    <t>Кожух обдува цилиндра с улиткой TB 60/цепник, из 2-х частей</t>
  </si>
  <si>
    <t>Кожух обдува цилиндра 4T GY6 125/150 куб. из 2-х частей</t>
  </si>
  <si>
    <t>Картер левый 4T GY6 50/80/100 куб. под 12" колесо</t>
  </si>
  <si>
    <t>Шланг масляный для скутеров Honda 1м</t>
  </si>
  <si>
    <t>Вариатор передний Suzuki Sepia/Address AD 50, Mototech</t>
  </si>
  <si>
    <t>Звезда стартера Delta/Alpha/Active/квадроцикл/ATV</t>
  </si>
  <si>
    <t>Двигатель мото CG 150 куб.</t>
  </si>
  <si>
    <t>Прокладки двигателя Honda Lead AF20, 90 куб. MSU</t>
  </si>
  <si>
    <t>Прокладки двигателя Honda Lead AF20, 50 куб. SEE</t>
  </si>
  <si>
    <t>Шланг масляный для скутеров Suzuki/Yamaha, 1 м</t>
  </si>
  <si>
    <t>Фара передняя Honda Lead AF20</t>
  </si>
  <si>
    <t>Поршневая группа Honda Dio AF27/28/Tact 24/30/31/51/Lead 20, 50 куб.</t>
  </si>
  <si>
    <t>Цепь ГРМ 82 L Delta/Alpha JH 70, D.I.D.</t>
  </si>
  <si>
    <t>Цепь ГРМ 82 L Delta JH 70, Bajaj</t>
  </si>
  <si>
    <t>Цепь ГРМ 84L-25H Delta/Alpha/Active 110 куб. D.I.D.</t>
  </si>
  <si>
    <t>Патрубок к карбюратору Yamaha Jog 3KJ</t>
  </si>
  <si>
    <t>Свеча 2T BM6A бензопила/мотокоса, Torch</t>
  </si>
  <si>
    <t>Маховик Delta/Alpha/Active 110 куб. 69 зубов</t>
  </si>
  <si>
    <t>Маховик Delta/Alpha, 70 куб. 67 зубьев</t>
  </si>
  <si>
    <t>Патрубок к карбюратору 4T GY6, 50/80/100 куб.</t>
  </si>
  <si>
    <t>Кран топливный мото CG/CB 125/150/200 куб.</t>
  </si>
  <si>
    <t>Карбюратор мото CG/CB 150/200/250, PZ30, ручной подсос</t>
  </si>
  <si>
    <t>Пластик голова Yamaha SA12, где фара</t>
  </si>
  <si>
    <t>Пластик голова Yamaha SA16, где фара</t>
  </si>
  <si>
    <t>Пластик голова Viper MX Sport, передняя часть</t>
  </si>
  <si>
    <t>Пластик голова Viper Race, красная</t>
  </si>
  <si>
    <t>Пластик голова Viper Race, черная</t>
  </si>
  <si>
    <t>Пластик голова Viper Race, синяя</t>
  </si>
  <si>
    <t>Дрель-шуруповерт аккумуляторный, 18 В, Белорус</t>
  </si>
  <si>
    <t>Карбюратор Honda Dio 50 AF18/27/28, KNG</t>
  </si>
  <si>
    <t>Пластик подклювник/клюв Viper Race 3</t>
  </si>
  <si>
    <t>Пластик передний, подклювник/клюв Yamaha Jog SA16</t>
  </si>
  <si>
    <t>Vland</t>
  </si>
  <si>
    <t>Пластик нижняя часть головы Viper Race 1/2/3</t>
  </si>
  <si>
    <t>Глушитель Yamaha JOG 50 3KJ</t>
  </si>
  <si>
    <t>Глушитель Honda Lead AF48/Dio AF34/35/ZX</t>
  </si>
  <si>
    <t>Пластик крыло переднее Grand Prix/Хоккеист</t>
  </si>
  <si>
    <t>Пластик клюв Viper Storm old (старый образец)</t>
  </si>
  <si>
    <t>Пластик передний, подклювник Viper Wind</t>
  </si>
  <si>
    <t>Пластик карман Honda Dio AF34/35/ZX</t>
  </si>
  <si>
    <t>Фонарь задний/стоп Honda Lead AF20, с брызговиком</t>
  </si>
  <si>
    <t>Пластик голова Honda Tact 16, где фара</t>
  </si>
  <si>
    <t>Пластик лючок бака Viper Race 1/2/3</t>
  </si>
  <si>
    <t>Пластик крыло переднее мото ZS/Sonic 125-J</t>
  </si>
  <si>
    <t>Пластик ответная часть спидометра Viper Актив 110 куб.</t>
  </si>
  <si>
    <t>Пластик передний между ног Viper Active 110 куб. под замок зажигания</t>
  </si>
  <si>
    <t>Пластик передний, подлкювник/клюв Viper Cruizer 150/250 сс, где фара</t>
  </si>
  <si>
    <t>Патрон лампы фары цоколь BA20D пластик</t>
  </si>
  <si>
    <t>Патрон лампы фары цоколь BA20D, металл</t>
  </si>
  <si>
    <t>Патрон лампы фары Honda, Suzuki, Yamaha, штекер 3 на контакта</t>
  </si>
  <si>
    <t>Разъем коммутатора Honda/Delta/Alpha/Active, с проводами</t>
  </si>
  <si>
    <t>Разъем реле-регулятора Honda/Delta/Alpha/4T GY6 80 куб.</t>
  </si>
  <si>
    <t>Пластик поддон Grand Prix/Хоккеист</t>
  </si>
  <si>
    <t>Передняя часть под сиденьем, Grand Prix</t>
  </si>
  <si>
    <t>Пластик передняя часть под сиденьем Viper Storm 50/125/150 куб.</t>
  </si>
  <si>
    <t>Пластик решетка клюва Viper F50/F1</t>
  </si>
  <si>
    <t>Пластик спойлер Honda Dio AF34/35/ZX</t>
  </si>
  <si>
    <t>Руль Alpha 70/110 куб., хром</t>
  </si>
  <si>
    <t>Руль Delta 70/110 куб. хром</t>
  </si>
  <si>
    <t>Пластик передний, подклювник Navigator</t>
  </si>
  <si>
    <t>Стекло ветровое Viper Tornado 250 куб.</t>
  </si>
  <si>
    <t>Пластик ответная часть спидометра Honda AF18</t>
  </si>
  <si>
    <t>Пластик лючок бака Viper Wind, соединительная задняя часть</t>
  </si>
  <si>
    <t>Пластик порог правый Grand Prix/Хоккеист черный</t>
  </si>
  <si>
    <t>Стекло ветровое универсальное, с креплениями, 500 мм, Mototech</t>
  </si>
  <si>
    <t>Стекло ветровое универсальное, с креплениями, 450 мм</t>
  </si>
  <si>
    <t>Стекло ветровое универсальное, с креплениями, 350 мм</t>
  </si>
  <si>
    <t>Пластик ответная часть спидометра Honda AF34/35/ZX</t>
  </si>
  <si>
    <t>Разъем фары ближний/дальний, 4 провода</t>
  </si>
  <si>
    <t>Пластик голова Viper ZIP</t>
  </si>
  <si>
    <t>Задняя часть крыла переднего Viper Wind</t>
  </si>
  <si>
    <t>Проводка центральная Zubr T200/Foton</t>
  </si>
  <si>
    <t>Поршень Yamaha Axis 90 куб. 50 мм std</t>
  </si>
  <si>
    <t>Поршень Suzuki Address 100 куб. 52,5 мм std.</t>
  </si>
  <si>
    <t>Пластик крыло переднее Viper Active 110 куб.</t>
  </si>
  <si>
    <t>Головка цилиндра Delta/Alpha/Active 110 куб в сборе</t>
  </si>
  <si>
    <t>Головка цилиндра Delta/Alpha 70 куб.</t>
  </si>
  <si>
    <t>Головка цилиндра 4T GY6 80 куб. 47 мм, с клапанами SEE</t>
  </si>
  <si>
    <t>Цепь ГРМ 2х3-90L 4T GY6, 125/150 куб. D.I.D.</t>
  </si>
  <si>
    <t>Цепь ГРМ 2х3-90L 4T GY6 125/150 куб. Bajaj</t>
  </si>
  <si>
    <t>Цепь ГРМ 2х3-82L 4T GY6, 50/80/100 куб. Bajaj</t>
  </si>
  <si>
    <t>Поршневая группа Honda Dio AF18/27/28/Tact 24/Lead AF20, 65 куб. MSU</t>
  </si>
  <si>
    <t>Поршневая группа Delta/Alpha 70 куб. SEE</t>
  </si>
  <si>
    <t>Поршневая группа Yamaha 3KJ 50 куб. Mototech</t>
  </si>
  <si>
    <t>Поршневая группа Honda Tact 16, 65 куб. MSU</t>
  </si>
  <si>
    <t>Головка цилиндра Delta/Alpha 70 куб. в сборе с крышками, SEE</t>
  </si>
  <si>
    <t>Головка цилиндра 4T GY6 80 куб. 47 мм, в сборе</t>
  </si>
  <si>
    <t>Головка цилиндра 4T GY6 80 куб. 47 мм, в сборе, SEE</t>
  </si>
  <si>
    <t>Поршневая группа 4Т GY6 80 куб. SEE</t>
  </si>
  <si>
    <t>Поршневая группа Honda Dio AF18/27/28/Tact 24/30/31/51/Lead 20, 65 куб. Mototech</t>
  </si>
  <si>
    <t>Поршневая группа Honda Dio AF61/62/67E, 38 мм, MSU</t>
  </si>
  <si>
    <t>Поршневая группа Honda Dio18/27/28/Fit/Tact 24/30/31/51/Lead 20, 50 куб. Mototech</t>
  </si>
  <si>
    <t>Головка цилиндра WH 150/Keeway в сборе, с удлиненными клапанами 81 мм</t>
  </si>
  <si>
    <t>Головка цилиндра WH 150/Keeway, с удлинёнными клапанами, 81 мм</t>
  </si>
  <si>
    <t>Головка цилиндра 4T GY6 80 куб. 47 мм</t>
  </si>
  <si>
    <t>Постель распредвала 4T GY6 50/80/100 куб. в сборе</t>
  </si>
  <si>
    <t>Распредвал 4T GY6 50/80100 куб. в сборе</t>
  </si>
  <si>
    <t>Переходник карбюратора МТ/Днепр 750 куб. на карбюратор нового образца</t>
  </si>
  <si>
    <t>Крестовина карданного вала МТ/Днепр/Урал 750 куб.</t>
  </si>
  <si>
    <t>Втулки/направляющие клапанов МТ/Днепр, 4 шт. к-кт</t>
  </si>
  <si>
    <t>Карбюратор Honda Dio 50 AF18/27/28, Hao Run</t>
  </si>
  <si>
    <t>Реле поворотов МТ/Днепр 750 куб. 12 В</t>
  </si>
  <si>
    <t>Поршневая группа Honda Tact AF16/09, 50 куб. MSU</t>
  </si>
  <si>
    <t>Поршневая группа Suzuki Lets 1/2/3 50 куб. MSU</t>
  </si>
  <si>
    <t>Поршневая группа Suzuki Sepia/Address AD 50, MSU</t>
  </si>
  <si>
    <t>Поршневая группа Suzuki Lets 1/2/3 65 куб. MSU</t>
  </si>
  <si>
    <t>Поршневая группа Yamaha Jog 2JA/BWS/Slider/Champ 50 куб. MSU</t>
  </si>
  <si>
    <t>Поршневая группа Yamaha Jog 3kg/5BM 40,0 мм, MSU</t>
  </si>
  <si>
    <t>Поршневая группа Yamaha Jog 3KJ/5BM, 65 куб. Mototech</t>
  </si>
  <si>
    <t>Поршневая группа Suzuki Sepia/Address 65 куб. Mototech</t>
  </si>
  <si>
    <t>Поршневая группа Suzuki Sepia AD 50, Mototech</t>
  </si>
  <si>
    <t>Поршневая группа Honda Dio AF34/35/ZX/Lead AF48, 65 куб. Mototech</t>
  </si>
  <si>
    <t>Поршневая группа 4Т GY6 80 куб. MSU</t>
  </si>
  <si>
    <t>Поршневая группа 4т GY6 150 куб. 57,2 мм, SEE</t>
  </si>
  <si>
    <t>Поршневая группа Delta/Alpha/Active 100 куб. 50 мм</t>
  </si>
  <si>
    <t>Зеркала Honda Dio м8 к-кт (овальные) "хром"</t>
  </si>
  <si>
    <t>Пластик карман Honda Dio AF27/28, внутренняя часть</t>
  </si>
  <si>
    <t>Пластик защита ног Viper Active 110 куб. пара</t>
  </si>
  <si>
    <t>Пластик защита ног Viper Active 110 куб. пара, Viper</t>
  </si>
  <si>
    <t>Пластик пол Navigator</t>
  </si>
  <si>
    <t>Зеркала с повторителем поворотов и габаритами, лев., прав. к-кт</t>
  </si>
  <si>
    <t>Втулка крышки вариатора 4T GY6 50/80100 куб. под бендикс, порошковая</t>
  </si>
  <si>
    <t>Крышка моста МТ/Днепр 750 куб.</t>
  </si>
  <si>
    <t>Планетарная шестерня Zubr T 200/Foton</t>
  </si>
  <si>
    <t>Диск сцепления/феродо МТ/Днепр 750 куб.</t>
  </si>
  <si>
    <t>Шестерня бендикса двойная Zubr T200/Foton/CG/CB200, 61/21 зуб</t>
  </si>
  <si>
    <t>Пружина рычага сцепления Delta/Alpha</t>
  </si>
  <si>
    <t>Заглушка кожуха цепи Delta/Alpha</t>
  </si>
  <si>
    <t>Накладка правой крышки сцепления Viper Active 110 куб.</t>
  </si>
  <si>
    <t>Кожух задней звезды Минск 125 куб. 12 В</t>
  </si>
  <si>
    <t>Кожух задней звезды ИЖ Планета/Юпитер 4/5, 350 куб.</t>
  </si>
  <si>
    <t>Шайба фиксатор ведущей звезды мото CB/CG/ZS 125/150/200 куб.</t>
  </si>
  <si>
    <t>Гофра цепи ходовой Минск 125 куб. пара</t>
  </si>
  <si>
    <t>Гофра цепи ходовой ИЖ Планета/Юпитер 4/5 350 куб. пара</t>
  </si>
  <si>
    <t>Сателлиты раздатки Zubr T200/Foton, передняя/задняя</t>
  </si>
  <si>
    <t>Сателлит раздатки Zubr T200/Foton</t>
  </si>
  <si>
    <t>Цепь привода колеса Муравей/JAWA 634/638 350 куб. 6/12 В, 428H*128L</t>
  </si>
  <si>
    <t>Цепь привода колеса 428H*128L, Jawa/Чезет/Lifan/Zongshen/Муравей</t>
  </si>
  <si>
    <t>Обтекатель Sonic 125-J, синий</t>
  </si>
  <si>
    <t>Обтекатель Sonic 125-J, красный</t>
  </si>
  <si>
    <t>Обтекатель Sonic 125-J, черный</t>
  </si>
  <si>
    <t>Фара-вставка 5-LED круглая, диаметр 80 мм. с закруткой</t>
  </si>
  <si>
    <t>Вал переключения передач копирный Viper Active 110 куб. с вилочками</t>
  </si>
  <si>
    <t>Прокладка крышки вариатора Honda Dio AF34/35/ZX, резиновая</t>
  </si>
  <si>
    <t>Редуктор задний Yamaha Jog 3KJ в сборе (2 вала +шестерни)</t>
  </si>
  <si>
    <t>Редуктор заднего колеса Honda Dio A18/27/28</t>
  </si>
  <si>
    <t>Редуктор Stels/Китайская ямаха, 2T, колесо 12"</t>
  </si>
  <si>
    <t>Заводная ножка Suzuki Address/Sepia AD 50</t>
  </si>
  <si>
    <t>Заводная ножка 4T GY6 50/80/100 куб. (плоская ножка)</t>
  </si>
  <si>
    <t>Заводная ножка Viper Active 110 куб. 180 мм</t>
  </si>
  <si>
    <t>Ножка заводная Delta/Alpha, 150 мм</t>
  </si>
  <si>
    <t>Суппорт тормозной передний Viper Active 110 куб.</t>
  </si>
  <si>
    <t>Суппорт тормозной передний Viper Wind</t>
  </si>
  <si>
    <t>Тормозные колодки Sonic 125J задние, литой диск</t>
  </si>
  <si>
    <t>Цепь привода заднего колеса 428х136 сальниковая, DID</t>
  </si>
  <si>
    <t>Цепь привода колеса 428H*104L, Alpha/Delta, DID</t>
  </si>
  <si>
    <t>Цепь привода колеса 520HV-120L, O-ring, сальниковая, DID</t>
  </si>
  <si>
    <t>Цепь привода колеса Delta/Alpha 428Н*98L, Mototech</t>
  </si>
  <si>
    <t>Цепь привода колеса Alpha/Active 428Н*104L звеньев, Mototech</t>
  </si>
  <si>
    <t>Тормозные колодки Viper Storm/Race, передние, квадрат</t>
  </si>
  <si>
    <t>Тормозные колодки Honda Lead AF48, передние, дисковый тормоз</t>
  </si>
  <si>
    <t>Болт тормозной системы М10х1,25 скутера/квадроцикла с шайбами</t>
  </si>
  <si>
    <t>Амортизатор передний/перья Honda Dio AF28/35 (дисковый тормоз)</t>
  </si>
  <si>
    <t>Амортизатор передний/перья Viper Active 110 куб.(барабанный тормоз)</t>
  </si>
  <si>
    <t>Амортизатор передний/перья Viper Active 110 куб. (дисковый тормоз)</t>
  </si>
  <si>
    <t>Амортизатор передний/перья Alpha, 27 мм, пара</t>
  </si>
  <si>
    <t>Амортизатор передний/перья Viper Storm/Matrix 50/125/150 куб. 460 мм, Viper</t>
  </si>
  <si>
    <t>Амортизатор передний/перья Viper Race, пара</t>
  </si>
  <si>
    <t>Амортизатор задний мото, с подкачкой, 340 мм</t>
  </si>
  <si>
    <t>Маятник задний Viper Active 110 куб. Viper</t>
  </si>
  <si>
    <t>Маятник задний Alpha</t>
  </si>
  <si>
    <t>Амортизатор передний/перья Zubr T200/Foton, усиленные, пара</t>
  </si>
  <si>
    <t>Чоппер</t>
  </si>
  <si>
    <t>Звезда задняя 428-41Т Чоппер 50 куб</t>
  </si>
  <si>
    <t>Ось заднего колеса Чоппер, 300 мм</t>
  </si>
  <si>
    <t>Переключатели руля (пара) Чоппер 50 куб</t>
  </si>
  <si>
    <t>Траверса Чоппер 110 куб</t>
  </si>
  <si>
    <t>Шланг тормозной Viper Storm, гидравлический, передний, 1200 мм</t>
  </si>
  <si>
    <t>Ремень 670X17,7 Honda Dio AF56/57, Mototech</t>
  </si>
  <si>
    <t>Вилочки в сборе с копирным валом переключения передач Delta/Alpha</t>
  </si>
  <si>
    <t>Пластик задняя стыковочная часть Viper Storm 50/125/150 куб. (над фонарем)</t>
  </si>
  <si>
    <t>Вариатор передний Yamaha Bws 100 куб. в сборе</t>
  </si>
  <si>
    <t>Корзина сцепления Viper Active 110 куб. в сборе, автомат</t>
  </si>
  <si>
    <t>Ролики вариатора Suzuki AD100, 10,5 гр. Mototech</t>
  </si>
  <si>
    <t>Ремонтный к-кт передней вилки Honda Dio AF18/27</t>
  </si>
  <si>
    <t>Траверса Grand Prix/Хоккеист, толстая 29 мм</t>
  </si>
  <si>
    <t>Шланг топливный ПРОЗРАЧНЫЙ 7х5 мм, упаковка 15 метров</t>
  </si>
  <si>
    <t>Датчик топливный в бак 4T GY6 50/80/100 куб.</t>
  </si>
  <si>
    <t>Вариатор передний Honda Lead AF48, 100 куб. SEE</t>
  </si>
  <si>
    <t>Демпфер заднего колеса Delta/Alpha с подшипником и сальником</t>
  </si>
  <si>
    <t>Рем. к-кт передней вилки Suzuki Lets, барабанный тормоз, Mototech</t>
  </si>
  <si>
    <t>Гайка коленвала 4T GY6 50/80/100 куб. м12*1,25</t>
  </si>
  <si>
    <t>Гайка корзины сцепления Alpha/Delta/ZUBR T200/Sonic 125-J</t>
  </si>
  <si>
    <t>Пружина возвратная заводной ножки Suzuki Address/Sepia AD50</t>
  </si>
  <si>
    <t>Патрубок к карбюратору Alpha 110 куб. (алюминиевый)</t>
  </si>
  <si>
    <t>Пружина заднего вариатора/сцепления Honda Dio AF18/27/28, 1000 rpm, DLH</t>
  </si>
  <si>
    <t>Клапан лепестковый Suzuki Address/Sepia AD50</t>
  </si>
  <si>
    <t>Патрубок к карбюратору Yamaha Gear/2JA/BWS</t>
  </si>
  <si>
    <t>Ось переднего колеса мото Sonic 125-J, 225 мм, М15-1,25</t>
  </si>
  <si>
    <t>Ось заднего колеса мото Sonic 125-J, 260 мм, М15-1,25</t>
  </si>
  <si>
    <t>Стекла передних поворотов Yamaha Artistic, пара</t>
  </si>
  <si>
    <t>Пластик передний/подклювник Yamaha Aprio</t>
  </si>
  <si>
    <t>Пластик голова Yamaha BJ/SA24</t>
  </si>
  <si>
    <t>Бензонасос Honda SH 125/150 куб. электрический</t>
  </si>
  <si>
    <t>Шланг тормозной/магистраль Viper Storm/F1/Cruizer задний, длина 2 м</t>
  </si>
  <si>
    <t>Бендикс 4T GY6 50/80/100 куб.</t>
  </si>
  <si>
    <t>Бендикс Suzuki Address/Sepia AD50</t>
  </si>
  <si>
    <t>Бендикс Suzuki Lets 1/2/3 50 куб.</t>
  </si>
  <si>
    <t>Пластик боковушки под сиденьем Viper Active 110 куб. красные, пара</t>
  </si>
  <si>
    <t>Пластик боковушки под сиденьем Viper Active 110 куб. синие, пара</t>
  </si>
  <si>
    <t>Удлинитель амортизатора 50 мм, красный, универсальный</t>
  </si>
  <si>
    <t>Удлинитель амортизатора 50 мм, черный, универсальный</t>
  </si>
  <si>
    <t>Удлинитель амортизатора 30 мм, золотой, универсальный</t>
  </si>
  <si>
    <t>Crocodil</t>
  </si>
  <si>
    <t>Набор звезд каленых+цепь мото Sonic 125-J 41T-15T/428H-116L</t>
  </si>
  <si>
    <t>Набор звезд калёных+цепь Viper Active 110 куб. 14T/36T-428-104L, Bajaj</t>
  </si>
  <si>
    <t>Вал заводной Delta/Alpha в сборе</t>
  </si>
  <si>
    <t>Вал заводной мото CB/CG/ZS125/150 куб. в сборе</t>
  </si>
  <si>
    <t>Вал заводной Viper Active 110 куб. косой зуб, в сборе</t>
  </si>
  <si>
    <t>Вал переключения передач Delta/Alpha, в сборе</t>
  </si>
  <si>
    <t>Вал переключения передач мото CB/CG/ZS 125/150 куб.</t>
  </si>
  <si>
    <t>Сцепление Zubr T200/Foton, 6 болтов, голое</t>
  </si>
  <si>
    <t>Вариатор передний Honda Dio AF34/35/ZX, MSU</t>
  </si>
  <si>
    <t>Вакуумный кран Honda Tact 24</t>
  </si>
  <si>
    <t>Вакуумный кран Yamaha 3KJ/5BM</t>
  </si>
  <si>
    <t>Вакуумный кран Yamaha 2JA</t>
  </si>
  <si>
    <t>Вакуумный кран 4T GY6 50/80/100/125/150 куб. на три выхода</t>
  </si>
  <si>
    <t>Вакуумный кран Suzuki Address/Sepia AD50, на четыре выхода</t>
  </si>
  <si>
    <t>Рычаг заднего тормоза Viper Storm 50/125/150 куб. в сборе с креплением</t>
  </si>
  <si>
    <t>Карбюратор Delta JH 70 куб.</t>
  </si>
  <si>
    <t>Рычаг сцепления мото ZS/CB/CG 125/150/200 куб.</t>
  </si>
  <si>
    <t>Тормозные колодки Honda Dio AF18/27/28/34/35/ZX/Tact 24/30/51, барабанный тормоз</t>
  </si>
  <si>
    <t>Свеча E 5T, Torch</t>
  </si>
  <si>
    <t>Свеча зажигания C7HSA, четырехтактная, NGK</t>
  </si>
  <si>
    <t>Вариатор передний Suzuki Address 110 куб. тюнинг, DLH</t>
  </si>
  <si>
    <t>Болт головки Delta/Alpha 70/110 куб.</t>
  </si>
  <si>
    <t>Фара дополнительная 4 LED, водонепроницаемая, универсальная, с креплением</t>
  </si>
  <si>
    <t>Маятник задний Delta</t>
  </si>
  <si>
    <t>Маятник задний Sonic 125J</t>
  </si>
  <si>
    <t>Крепление второго амортизатора Viper Wind/Grand Prix/Хоккеист, 10" колесо</t>
  </si>
  <si>
    <t>Амортизатор передний/перья вилки трицикл Zubr T 200/Foton, металлические</t>
  </si>
  <si>
    <t>Амортизатор задний МОНО 320 мм, крепление 12/12 мм, регулируемый</t>
  </si>
  <si>
    <t>Амортизатор задний мото, 390 мм, крепление 10/10 мм</t>
  </si>
  <si>
    <t>Вилка передняя трицикл Zubr T200/Foton, усиленная, в сборе</t>
  </si>
  <si>
    <t>Крепление второго амортизатора Viper Race 1/2/3, 80 куб. колесо 12"</t>
  </si>
  <si>
    <t>Суппорт тормозной Honda Dio AF25/28/35/ZX, передний</t>
  </si>
  <si>
    <t>Пластик боковушки задние Honda Lead AF48, под сиденьем</t>
  </si>
  <si>
    <t>Вариатор передний 4T GY6 50/80/100 куб. с втулкой</t>
  </si>
  <si>
    <t>Вариатор передний Stels/Китайская Ямаха/Jog 90, в сборе с неподвижной щекой</t>
  </si>
  <si>
    <t>Вариатор передний Honda Tact AF09/16 MSU</t>
  </si>
  <si>
    <t>Вариатор передний Honda Dio AF18/25/Tact AF09/16/24, MSU</t>
  </si>
  <si>
    <t>Статор/обмотка генератора 4T GY6 50/80/100 куб. 6+2 катушки, Viper</t>
  </si>
  <si>
    <t>Статор/обмотка генератора 4Т GY6 50/80/100 куб. 6+2 катушки</t>
  </si>
  <si>
    <t>Прокладка глушителя 4T GY6 50/100/125/150 куб. большая, на 3 болта</t>
  </si>
  <si>
    <t>Коммутатор Delta/Alpha на 4 выхода, постоянный ток</t>
  </si>
  <si>
    <t>Пластик нижняя часть подклювника Viper Matrix 50/150 куб.</t>
  </si>
  <si>
    <t>Пластик клюв Yamaha BJ/SA24</t>
  </si>
  <si>
    <t>Сайлентблок подвески двигателя 4T GY6 125/150 куб. 30*35*10, пара, Mototech</t>
  </si>
  <si>
    <t>Сальники двигателя Восход 3М 175 куб. к-кт</t>
  </si>
  <si>
    <t>Сальники двигателя Карпаты/Верховина к-кт</t>
  </si>
  <si>
    <t>Сальники двигателя Муравей/Тула 200 куб. к-кт</t>
  </si>
  <si>
    <t>Фильтр бензиновый/топливный, с магнитом</t>
  </si>
  <si>
    <t>Сальники двигателя Минск 125 куб. к-кт</t>
  </si>
  <si>
    <t>Коммутатор/КЭТ Минск/Восход, 262,3734, 12 V/65 W</t>
  </si>
  <si>
    <t>Фланец крепления глушителя ИЖ Планета 5, 350 куб.</t>
  </si>
  <si>
    <t>Прокладки двигателя Муравей/Тула 200 куб. к-кт</t>
  </si>
  <si>
    <t>Коленвал Муравей/Тула 200 куб.</t>
  </si>
  <si>
    <t>Поршневая группа Восход 3М 175 куб.</t>
  </si>
  <si>
    <t>Цилиндр Восход 3М 175 куб. диаметр 61,7 мм</t>
  </si>
  <si>
    <t>Шина 16x8.00-7 квадроцикл/ATV</t>
  </si>
  <si>
    <t>Сектор заводной/полумесяц Минск 125 куб.</t>
  </si>
  <si>
    <t>Гайка крепления глушителя 4T GY6 50/150/Honda/Yamaha/Suzuki, глухая, М6-1,25, 30 мм</t>
  </si>
  <si>
    <t>Прокладки двигателя мото CG/CB 250 куб. балансировочный вал</t>
  </si>
  <si>
    <t>Конденсатор JAWA/Ява 350, 634/638, 6/12 В</t>
  </si>
  <si>
    <t>Переключатели руля Днепр/МТ 750 куб. левый/правый, к-кт</t>
  </si>
  <si>
    <t>Вал переключения передач Viper Active 110 куб.</t>
  </si>
  <si>
    <t>Генератор Delta/Alpha/Active, в сборе с бендиксом, на 6 катушек</t>
  </si>
  <si>
    <t>Коммутатор/CDI, Китайская ямаха/Stels/Kanuni</t>
  </si>
  <si>
    <t>Коммутатор/CDI мото CG/CB 200/250 куб. широкий, постоянного тока</t>
  </si>
  <si>
    <t>Коммутатор спортивный цифровой Racing/CDI, AC, с регулировкой УОЗ</t>
  </si>
  <si>
    <t>Вилочки КПП JAWA/ЯВА-350, 634/638, 6/12 В, гнутые</t>
  </si>
  <si>
    <t>Кулиса КПП Минск 125 куб. 12 В</t>
  </si>
  <si>
    <t>Вал переключения передач Минск 125 куб. 12 В</t>
  </si>
  <si>
    <t>Ручки руля Минск 125 куб. 6/12 В</t>
  </si>
  <si>
    <t>Звезда передняя 428*15Т Минск 125 куб.</t>
  </si>
  <si>
    <t>Звезда передняя 428*16Т Минск 125 куб.</t>
  </si>
  <si>
    <t>Стекло поворота Минск 125 куб.</t>
  </si>
  <si>
    <t>Сальник коленвала 20*47*10 Минск 125 куб.</t>
  </si>
  <si>
    <t>Цепь моторная Минск 125 куб./Восход 3М 175 куб. широкая, 44 звена</t>
  </si>
  <si>
    <t>Сальники КПП МТ/Днепр/Урал 750 куб. набор</t>
  </si>
  <si>
    <t>Сальник штанги толкателей МТ/Днепр 750 куб. 4 шт. к-кт</t>
  </si>
  <si>
    <t>Карбюратор К-2401 Минск 125 куб. круглая заслонка</t>
  </si>
  <si>
    <t>Ремонтный комплект заднего амортизатора МТ/Днепр 750 куб.</t>
  </si>
  <si>
    <t>Скоростная пара МТ/Днепр 750 куб. 4 передача, 25/22 зуба</t>
  </si>
  <si>
    <t>Подшипник 3086304 заднего моста МТ/Днепр 750 куб. двухрядный</t>
  </si>
  <si>
    <t>Стакан передней вилки Минск 125 куб. с сальниками, пара</t>
  </si>
  <si>
    <t>Трос спидометра Delta/Alpha/JH 70,110 длина 900 мм</t>
  </si>
  <si>
    <t>Статор/обмотка генератора мото CB/CG/ZS 125/150/200 куб. 7+1 катушек</t>
  </si>
  <si>
    <t>Поршень Восход 3М, 175 куб. 61,75 std.</t>
  </si>
  <si>
    <t>Поршень Восход 3М, 175 куб. 61,75+0,25, 1 р.</t>
  </si>
  <si>
    <t>Звезда передняя JAWA/ЯВА 634/638-350, 6/12 В, 428-17Т</t>
  </si>
  <si>
    <t>Звезда передняя JAWA/ЯВА 634/638-350, 6/12 В, 428-19Т</t>
  </si>
  <si>
    <t>Звезда передняя Муравей 200 куб. 428-17Т</t>
  </si>
  <si>
    <t>Звезда передняя Муравей 200 куб. 428-15Т</t>
  </si>
  <si>
    <t>Звезда задняя Муравей 200 куб. 428-27Т</t>
  </si>
  <si>
    <t>Кольца поршневые Восход 3М 175 куб. 61,75, 0 рем.</t>
  </si>
  <si>
    <t>Кольца поршневые Восход 3М 175 куб. 62,00, 1 рем.</t>
  </si>
  <si>
    <t>Кольца поршневые Восход 3М 175 куб. 62,25, 2 рем.</t>
  </si>
  <si>
    <t>Кольца поршневые Восход 3М 175 куб. 62,50, 3 рем.</t>
  </si>
  <si>
    <t>Кольца поршневые Восход 3М 175 куб. 62,75, 4 рем.</t>
  </si>
  <si>
    <t>Демпферные резинки заднего колеса Карпаты/Верховина, 3 шт.</t>
  </si>
  <si>
    <t>Вал коробки передач Карпаты/Верховина</t>
  </si>
  <si>
    <t>Контакт/прерыватель Веломотор Д6/Д8</t>
  </si>
  <si>
    <t>Звезда передняя Муравей/Тула 200 куб. 428-13Т</t>
  </si>
  <si>
    <t>Кольца поршневые Муравей/Тула 200 куб. 62.00, 0 рем.</t>
  </si>
  <si>
    <t>Кольца поршневые Муравей/Тула 200 куб. 62.25, 1 рем.</t>
  </si>
  <si>
    <t>Кольца поршневые Муравей/Тула 200 куб. 62.50, 2 рем.</t>
  </si>
  <si>
    <t>Кольца поршневые Муравей/Тула 200 куб. 62.75, 3 рем.</t>
  </si>
  <si>
    <t>Звезда передняя Веломотор Д6/Д8, 10 зубьев</t>
  </si>
  <si>
    <t>Тормозные колодки Муравей/Тула 200 куб.</t>
  </si>
  <si>
    <t>Редуктор в сборе минибайк/покетбайк/ATV, звезда 20T</t>
  </si>
  <si>
    <t>Бензонасос Honda Dio AF 56/57, электрический</t>
  </si>
  <si>
    <t>Тормозные колодки задние 4T GY6 50/80/100 куб. 12" колесо, барабанный тормоз</t>
  </si>
  <si>
    <t>Фильтр-элемент воздушный Honda Lead AF20</t>
  </si>
  <si>
    <t>Ручка газа МТ/Днепр с цепочкой</t>
  </si>
  <si>
    <t>Заводная ножка Honda Dio AF18/27/28/34/35/ZX</t>
  </si>
  <si>
    <t>Заводная ножка 4T GY6 125/150 куб.</t>
  </si>
  <si>
    <t>Храповик Honda Lead AF20</t>
  </si>
  <si>
    <t>Проводка центральная МТ/Днепр 11/14/16, 750 куб. 12 В</t>
  </si>
  <si>
    <t>Крепление руля МТ/Днепр 11/14/16, 750 куб. пара</t>
  </si>
  <si>
    <t>Спица колеса МТ/Днепр 11/14/16, 750 куб.</t>
  </si>
  <si>
    <t>Пружина заводная/кикстартера Карпаты/Верховина</t>
  </si>
  <si>
    <t>Заслонка карбюратора К-65, квадратная</t>
  </si>
  <si>
    <t>Корзина сцепления Карпаты/Верховина, в сборе</t>
  </si>
  <si>
    <t>Ремонтный к-кт карбюратора К-65Т, полный набор</t>
  </si>
  <si>
    <t>Фильтр-элемент воздушный Урал 750 куб.</t>
  </si>
  <si>
    <t>Распредвал Урал 750 куб.</t>
  </si>
  <si>
    <t>Тормозные колодки МТ/Урал/Днепр/К 750, пара</t>
  </si>
  <si>
    <t>Набор сальников, прокладок, манжет для двигателя Урал 750 куб.</t>
  </si>
  <si>
    <t>Прокладки цилиндра МТ/Днепр 750 куб. пара</t>
  </si>
  <si>
    <t>Палец поршневой МТ/Днепр 750 куб. диаметр 21 мм</t>
  </si>
  <si>
    <t>Шток сцепления МТ/Днепр 750 куб.</t>
  </si>
  <si>
    <t>Сальник зажигания МТ/Днепр 11/14/16, 750 куб. 16*30*9</t>
  </si>
  <si>
    <t>Игольчатый подшипник моста МТ/Днепр 11/14/16, 750 куб.</t>
  </si>
  <si>
    <t>Вкладыши шатунов коленчатого вала МТ/Днепр 11/14/16, 750 куб. std.</t>
  </si>
  <si>
    <t>Вкладыши шатунов коленчатого вала МТ/Днепр 11/14/16, 750 куб. 1 рем. 0,25</t>
  </si>
  <si>
    <t>Вкладыши шатунов коленчатого вала МТ/Днепр 11/14/16, 750 куб. 2 рем. 0,50</t>
  </si>
  <si>
    <t>Вкладыши шатунов коленчатого вала МТ/Днепр 11/14/16, 750 куб. 3 рем. 0,75</t>
  </si>
  <si>
    <t>Прокладка карбюратора ИЖ/МТ/Минск/Восход</t>
  </si>
  <si>
    <t>Прокладки двигателя МТ/Днепр 750 куб. набор</t>
  </si>
  <si>
    <t>Прокладки двигателя Урал 750 куб. набор</t>
  </si>
  <si>
    <t>Колени глушителя МТ/Днепр 750 куб. пара</t>
  </si>
  <si>
    <t>Кран топливный МТ/Днепр11/14/16/Урал 750 куб.</t>
  </si>
  <si>
    <t>Пластик боковушки под сиденьем Viper Fabius 80 куб. пара</t>
  </si>
  <si>
    <t>Карбюратор К-65 Т, МТ/Днепр 750 куб.</t>
  </si>
  <si>
    <t>Прокладка клапанной крышки МТ/Днепр 750 куб. красная</t>
  </si>
  <si>
    <t>Прокладка клапанной крышки МТ/Днепр 750 куб. черная</t>
  </si>
  <si>
    <t>Прокладка клапанной крышки Урал 750 куб. черная</t>
  </si>
  <si>
    <t>Чехол сиденья МТ/Днепр 750 куб.</t>
  </si>
  <si>
    <t>Бензонасос Honda Dio AF18/27/28/34/35/ZX</t>
  </si>
  <si>
    <t>Траверса верхняя/пластина вилки МТ/Днепр 750 куб.</t>
  </si>
  <si>
    <t>Чехол коляски/бокового прицепа МТ/Днепр/Урал 750 куб.</t>
  </si>
  <si>
    <t>Стекло переднего фонаря коляски МТ/Днепр 750 куб.</t>
  </si>
  <si>
    <t>Стекло заднего фонаря коляски МТ/Днепр 750 куб.</t>
  </si>
  <si>
    <t>Контакт/прерыватель МТ/Днепр 750 куб.</t>
  </si>
  <si>
    <t>Прокладка поддона МТ/Днепр 750 куб. резиновая</t>
  </si>
  <si>
    <t>Прокладка поддона МТ/Днепр 750 куб. корковая</t>
  </si>
  <si>
    <t>Тяга заднего тормоза Delta/Alpha</t>
  </si>
  <si>
    <t>Тяга заднего тормоза Viper Active 110/125/CB/CG 125/150 куб.</t>
  </si>
  <si>
    <t>Корзина сцепления мото CB/CG 125/150/200 куб. 4 болта</t>
  </si>
  <si>
    <t>Замок Honda Dio AF35, диодный, в сборе</t>
  </si>
  <si>
    <t>Цепь привода колеса 428H*132L, Viper/CB/CG/Lifan/Zongshen, Mototech</t>
  </si>
  <si>
    <t>Пластик голова Honda Dio AF34/35 под высокую фару</t>
  </si>
  <si>
    <t>Крышка сцепления Zongshen 110/125 куб. полуавтомат</t>
  </si>
  <si>
    <t>Тормозные колодки Honda Lead AF48/CBT 125, передние, дисковый тормоз</t>
  </si>
  <si>
    <t>Подшипник коленвала Honda Lead AF48 100 куб. SC05A97CS35PX1, NTN</t>
  </si>
  <si>
    <t>Сальник дренажной трубки МТ/Днепр 750 куб.</t>
  </si>
  <si>
    <t>Тарелка клапана МТ/Днепр 750 куб. 4 шт. к-кт</t>
  </si>
  <si>
    <t>Щетки генератора МТ/Днепр/Урал 750 куб. пара</t>
  </si>
  <si>
    <t>Обод колеса 1,4* 21" Viper MX200R/V200R, эндуро, хромированный, передний</t>
  </si>
  <si>
    <t>Обод колеса 2,15*18" Viper MX200R/V200R, эндуро, хромированный, задний</t>
  </si>
  <si>
    <t>Стакан заднего моста МТ/Днепр 11/14/16, 750 куб.</t>
  </si>
  <si>
    <t>Стекло ветровое Ява/ИЖ/MT/Zubr c крепежом</t>
  </si>
  <si>
    <t>Диск задний 1,6*17 Delta 70, спицованный, усиленный</t>
  </si>
  <si>
    <t>Диск передний 1,4*17 Delta 70 куб. спицованный, усиленный</t>
  </si>
  <si>
    <t>Прокладка головки цилиндра МТ/Днепр 11/14/16, 750 куб.</t>
  </si>
  <si>
    <t>Ролики натяжной ходовой цепи питбайк/ATV 110/125 куб.</t>
  </si>
  <si>
    <t>Генератор 4T GY6 125/150 куб. в сборе, катушки 10+1, трехфазный</t>
  </si>
  <si>
    <t>Рычаг передней вилки TACT, NAVIGATOR, Hao Run</t>
  </si>
  <si>
    <t>Бегунок с планкой МТ/Днепр 11/14/16</t>
  </si>
  <si>
    <t>Седло клапана МТ/Днепр 11/14/16, 750 куб.</t>
  </si>
  <si>
    <t>Игла карбюратора К65 МТ/ИЖ/Минск/Восход/Муравей, с фиксатором</t>
  </si>
  <si>
    <t>Болт регулировки клапанов МТ/Днепр 11/14/16, 750 куб.</t>
  </si>
  <si>
    <t>Цепь привода колеса 530HV-120L, O-ring, сальниковая, DID</t>
  </si>
  <si>
    <t>Шланг тормозной Квадроцикл/ATV, 520 мм</t>
  </si>
  <si>
    <t>Втулка шатуна МТ/Днепр 11/14/16, 750 куб.</t>
  </si>
  <si>
    <t>Конденсатор генератора МТ/Днепр 11/14/16, 750 куб.</t>
  </si>
  <si>
    <t>Болт сцепления МТ/Днепр 11/14/16, 6 шт. к-кт.</t>
  </si>
  <si>
    <t>Крышка топливного бака ZS125/Sonic, прямоугольная</t>
  </si>
  <si>
    <t>Гайка крышки головки цилиндра Delta/Alpha/Active 70/110/125 куб. М6-1,25</t>
  </si>
  <si>
    <t>Траверса передней вилки Honda Dio AF18/27/28/34/35/ZX, оригинал, б/у. Япония.</t>
  </si>
  <si>
    <t>Патрубок воздушного фильтра JAWA/Ява-350, 634/638, 6/12 В</t>
  </si>
  <si>
    <t>Сайлентблок амортизатора МТ/Днепр 750 куб. 1шт.</t>
  </si>
  <si>
    <t>Ось переднего колеса Delta/Alpha, 190 мм</t>
  </si>
  <si>
    <t>Ось заднего колеса Delta/Alpha, c втулкой, 240 мм</t>
  </si>
  <si>
    <t>Ось переднего колеса Viper Active 110 куб. 230 мм</t>
  </si>
  <si>
    <t>Ось заднего маятника Delta 70/110 куб. 250 мм</t>
  </si>
  <si>
    <t>Ось заднего маятника Alpha 110/125 куб. 280 мм</t>
  </si>
  <si>
    <t>Ось заднего маятника Viper Active 110 куб./ZS125/Sonic, 300 мм</t>
  </si>
  <si>
    <t>Тяга развода передних тормозных колодок Delta/Alpha/Active</t>
  </si>
  <si>
    <t>Пластик передний под сиденьем Honda Dio AF27/28, оригинал, б/у.</t>
  </si>
  <si>
    <t>Пластик накладка клюва Zonder 50/150 куб.</t>
  </si>
  <si>
    <t>Пластик передняя часть под сиденьем</t>
  </si>
  <si>
    <t>Стопорное кольцо Верховина/Карпаты</t>
  </si>
  <si>
    <t>Вариатор передний Honda Lead AF48, 100 куб.</t>
  </si>
  <si>
    <t>Тормозные колодки Honda Dio AF 28/34/35/ZX, передние, дисковый тормоз, Kurosawa</t>
  </si>
  <si>
    <t>Датчик топливный Viper Active 110 куб.</t>
  </si>
  <si>
    <t>Датчик топливный Honda Dio AF 18/27/34/35</t>
  </si>
  <si>
    <t>Датчик топливный в бак 4T GY6 125/150 куб.</t>
  </si>
  <si>
    <t>Сайлентблок двигателя 28*22*10, Honda/4T GY6 50/125/150 куб.</t>
  </si>
  <si>
    <t>Сайлентблок подвески 4T GY6 125/150 куб. 30*35*10 длинный, Mototech</t>
  </si>
  <si>
    <t>Сайлентблок заднего амортизатора 20*20*8, 4T GY6 125/150 куб, нижний</t>
  </si>
  <si>
    <t>Сайлентблок маятника Viper Active 110 куб. 23*12*35</t>
  </si>
  <si>
    <t>Сайлентблок маятника Delta/Alpha 23*35*10</t>
  </si>
  <si>
    <t>Сайлентблок двигателя 28*22*10, Honda/4T GY6 50/125/150 куб. KOK</t>
  </si>
  <si>
    <t>Сайлентблок двигателя 28*20*10, Honda/4T GY6 50/125/150 куб. Mototech</t>
  </si>
  <si>
    <t>Спидометр+тахометр Alpha/Delta, с диодной подсветкой</t>
  </si>
  <si>
    <t>Статор/обмотка генератора мото CG200 куб.12 катушек, трехфазный</t>
  </si>
  <si>
    <t>Амортизатор задний МОНО 340 мм, не регулируемый</t>
  </si>
  <si>
    <t>Поршень К-750 72,00+0,50, 2 р. пара</t>
  </si>
  <si>
    <t>Поршень К-750 72,00+0,75, 3 р. пара</t>
  </si>
  <si>
    <t>Колодки тормозные задние Honda Dio AF18/27/28/34/35/ZX/Tact 24/30/51, Mototech</t>
  </si>
  <si>
    <t>Рама Delta JH 70 куб.</t>
  </si>
  <si>
    <t>Вилка передняя Alpha 110/125 куб. перья 27 мм, в сборе</t>
  </si>
  <si>
    <t>Повороты передние Viper F50/F1, пара</t>
  </si>
  <si>
    <t>Шестерня бендикса мото CG/CB 125/150/200 куб. двойная, 60*17 зубьев</t>
  </si>
  <si>
    <t>Генератор Delta JH 70, на 2 катушки, в сборе</t>
  </si>
  <si>
    <t>Тяга развода тормозных колодок мото CB/CG 125/150/200 куб.</t>
  </si>
  <si>
    <t>Обод колеса 1,85*18 хромированный, на 36 спиц</t>
  </si>
  <si>
    <t>Обод колеса 1,85*19 хромированный, на 36 спиц</t>
  </si>
  <si>
    <t>Заводная ножка Zubr T200/Foton, черная</t>
  </si>
  <si>
    <t>Сухарь клапана МТ/Днепр 11/14/16, 750 куб. пара</t>
  </si>
  <si>
    <t>Сальник передней крышки коленвала МТ/Днепр 11/14/16, 60*85*12</t>
  </si>
  <si>
    <t>Поршень Урал 750 куб. 78 мм.+0,75, 3 р, пара</t>
  </si>
  <si>
    <t>Поршень Урал 750 куб. 78 мм +0,25, 1 р. пара</t>
  </si>
  <si>
    <t>Поршень Урал 750 куб. 78 мм.+0,50, 2 р, пара</t>
  </si>
  <si>
    <t>Поршень Урал 750 куб. 78 мм std. пара</t>
  </si>
  <si>
    <t>Траверса передней вилки Sonic 125-J</t>
  </si>
  <si>
    <t>Ось переднего колеса 4T GY6 50/80/100 куб. М12-1,25</t>
  </si>
  <si>
    <t>Натяжитель ходовой цепи Delta/Alpha, пара</t>
  </si>
  <si>
    <t>Крепление второго амортизатора Viper Storm 50/125/150 куб.</t>
  </si>
  <si>
    <t>Заводная ножка Yamaha Jog 3KJ/5BM</t>
  </si>
  <si>
    <t>Заводная ножка TB 60,Suzuki Run 50</t>
  </si>
  <si>
    <t>Вал переключения передач Alpha/Delta, 190 мм</t>
  </si>
  <si>
    <t>Заводная ножка Zubr T200/Foton, хром</t>
  </si>
  <si>
    <t>Шланг тормозной Квадроцикл/ATV, 500 мм</t>
  </si>
  <si>
    <t>Шланг тормозной Квадроцикл/ATV 630 мм</t>
  </si>
  <si>
    <t>Карбюратор Viper Active 110 куб</t>
  </si>
  <si>
    <t>Поршень К-750, 72,00 мм. стд. пара</t>
  </si>
  <si>
    <t>Поршень К-750 72,00+0,25, 1 р. пара</t>
  </si>
  <si>
    <t>Наконечники рулевых тяг Квадроцикл детский, левый+правый</t>
  </si>
  <si>
    <t>Рулевой наконечник квадроцикл 25 мм</t>
  </si>
  <si>
    <t>Рулевой наконечник квадроцикл/ATV 35 мм</t>
  </si>
  <si>
    <t>Барабан тормозной ATV/Квадроцикл 150/250 сс, 119 мм в сборе, левый, правый к-кт</t>
  </si>
  <si>
    <t>Статор/обмотка генератора 4T GY6 125/150 куб. катушки 10+1</t>
  </si>
  <si>
    <t>Корзина передняя для багажа, пластиковая</t>
  </si>
  <si>
    <t>Коленвал Suzuki Lets 1/2/3</t>
  </si>
  <si>
    <t>Ремень 788х17 Китайская ямаха, Stels, MSU</t>
  </si>
  <si>
    <t>Ремень 788х18,1 Китайская Ямаха, Stels, PowerLink</t>
  </si>
  <si>
    <t>Ремень 729Х17,7 Китаец 4т 50/80/100 сс, (12 колесо), Mototech</t>
  </si>
  <si>
    <t>Реле-регулятор напряжения 4т GY6-150, на 5 выходов</t>
  </si>
  <si>
    <t>Замок зажигания Viper Active/Honda DIO AF18/Honda Tact 09-16, на 4 провода, голый</t>
  </si>
  <si>
    <t>Сцепление Yamaha/Stels 50 на 3 колодки, (китайская ямаха)</t>
  </si>
  <si>
    <t>Реле регулятор напряжения мото ZS/CB 125 куб. 3+2 провода</t>
  </si>
  <si>
    <t>Тормозной барабан мото CG/CB 125/150/200 куб. задний, литой диск, ось 15 мм</t>
  </si>
  <si>
    <t>Тормозной барабан мото CB/CG 125/150/200 куб. задний, спицованное колесо, ось 15 мм</t>
  </si>
  <si>
    <t>Тормозной барабан переднего тормоза с колодками под спицованое колесо Sonic 125-J, ось 15 мм</t>
  </si>
  <si>
    <t>Трос газа Zubr T200 1120 мм</t>
  </si>
  <si>
    <t>КОК</t>
  </si>
  <si>
    <t>Проводка центральная Viper Storm 50/125/150 куб. на 7+1</t>
  </si>
  <si>
    <t>Пыльник передней вилки 4T GY6 50/80/125/150 куб. 30х42х12,5 2 шт.</t>
  </si>
  <si>
    <t>Двигатель квадроцикла/ATV/покетбайк детский 50 куб</t>
  </si>
  <si>
    <t>Поршень мото/ATV CGH 150 куб. 62 мм. палец 13 мм.</t>
  </si>
  <si>
    <t>Тормозная система квадроцикл/ATV 50 куб, передняя в сборе.</t>
  </si>
  <si>
    <t>Шаровая опора на квадроцикл</t>
  </si>
  <si>
    <t>Клапан 4T GY6 100 куб. к-кт, длинна 69 мм</t>
  </si>
  <si>
    <t>Зарядное устройство импульсное для АКБ</t>
  </si>
  <si>
    <t>Глушитель Suzuki Lets 1,2,3</t>
  </si>
  <si>
    <t>Спидометр мото Viper V150 A</t>
  </si>
  <si>
    <t>Двигатель скутерный 4T GY6 150 куб. (длинный вариатор), диск 13"</t>
  </si>
  <si>
    <t>Бак топливный Delta черный.</t>
  </si>
  <si>
    <t>Бак топливный Delta, синий.</t>
  </si>
  <si>
    <t>Бак топливный Alpha красный.</t>
  </si>
  <si>
    <t>Бак топливный Alpha синий.</t>
  </si>
  <si>
    <t>Бак топливный Alpha чёрный.</t>
  </si>
  <si>
    <t>Багажник задний Delta, с подножками, хром.</t>
  </si>
  <si>
    <t>Багажник задний большой Delta.</t>
  </si>
  <si>
    <t>Бардачки боковые Alpha красные.</t>
  </si>
  <si>
    <t>Магнит Delta (ротор) под 2 катушки.</t>
  </si>
  <si>
    <t>Обтекатель Alpha, под круглую фару 160 мм, синий</t>
  </si>
  <si>
    <t>Генератор(магнит + статор)  CB/CG 150, на 3 отверстия, 7+1.</t>
  </si>
  <si>
    <t>Крышка передней звезды V150A</t>
  </si>
  <si>
    <t>Коленвал Honda Dio AF 27, (толстый вал), MSU.</t>
  </si>
  <si>
    <t>Лампа фары Honda Dio AF34, 12V 40/40W (пласт. цоколь)белая</t>
  </si>
  <si>
    <t>Клапана Yamaha SA36-39 длина 78 мм ,к-т 3 шт</t>
  </si>
  <si>
    <t>Вилка передняя Navigator рычажная с амортизаторами в сборе</t>
  </si>
  <si>
    <t>Крышка двигателя с ручным стартером металл чернывй, квадроцикл детский.</t>
  </si>
  <si>
    <t>Крышка двигателя с ручным стартером серый металл, квадроцикл детский.</t>
  </si>
  <si>
    <t>Диск передний колесный 1,85-14 питбайк</t>
  </si>
  <si>
    <t>Пластик передний черный  (где фара) Viper Tornado 250</t>
  </si>
  <si>
    <t>Багажник задний с подножками задними  Viper Active 110 куб.</t>
  </si>
  <si>
    <t>Замок зажигания Honda Dio AF35/ZX, диодный, фишка на 3 контакта</t>
  </si>
  <si>
    <t>Коммутатор Honda Dio AF 35 (ZX)</t>
  </si>
  <si>
    <t>Коммутатор Honda Dio AF 36, Meisidun</t>
  </si>
  <si>
    <t>Тяга рулевая квадроцикл/ATV 200/250 куб. 270 мм с наконечниками</t>
  </si>
  <si>
    <t xml:space="preserve">есть </t>
  </si>
  <si>
    <t>Цепь ГРМ Viper Tornado 250 куб. 5Х98 звеньев.</t>
  </si>
  <si>
    <t>Сайлентблок двигателя 28*22*10, Honda/4T GY6 50/125/150 куб. KOK,  пара.</t>
  </si>
  <si>
    <t>Сайлентблок двигателя 28*22*10, Honda/4T GY6 50/125/150 куб.,пара.</t>
  </si>
  <si>
    <t>Сайлентблок подвески 4T GY6 125/150 куб. 30*35*10 длинный,пара.</t>
  </si>
  <si>
    <t>Вал редуктора вторичный 4T GY6 80 куб. длинный</t>
  </si>
  <si>
    <t>Вариатор передний 4T GY6 80 куб. с втулкой</t>
  </si>
  <si>
    <t>Головка цилиндра Delta/Alpha/Active 110 куб. в сборе, SEE.</t>
  </si>
  <si>
    <t>Датчик холла Delta/Active.</t>
  </si>
  <si>
    <t>Демпфер заднего колеса с подшипникоми и сальником Active.</t>
  </si>
  <si>
    <t>Прокладки двигателя TB -60 2т "цепник", (полный набор) Bajaj</t>
  </si>
  <si>
    <t>Трос газа ТВ -60 (цепной вариатор) 1800 мм</t>
  </si>
  <si>
    <t>Прокладки цилиндра Hoda Dio AF34  50 куб</t>
  </si>
  <si>
    <t>Ремонтный комплект карбюратора Honda Tact AF-16</t>
  </si>
  <si>
    <t>Поршень Viper Tornado 4T CH250 куб. std. в сборе 72,00 мм и палец на 17 мм.</t>
  </si>
  <si>
    <t>Генератор 4T GY6 125 куб. в сборе, катушки 7+1</t>
  </si>
  <si>
    <t xml:space="preserve">Коммутатор 4т GY6 50-150 куб, фишка (4+2) </t>
  </si>
  <si>
    <t>Коммутатор спортивный цифровой Racing/CDI, AC, с регулировкой 9 режимов УОЗ</t>
  </si>
  <si>
    <t>Цепь привода колеса 428H-132 звена , SFR .</t>
  </si>
  <si>
    <t>Цепь привода колеса мото 520-120L, SFR.</t>
  </si>
  <si>
    <t>Цепь привода колеса 428H-128 звеньев.</t>
  </si>
  <si>
    <t>Цепь привода колеса 428Н-136 звеньев.</t>
  </si>
  <si>
    <t>Пластик лобовое стекло Viper F50/F1.</t>
  </si>
  <si>
    <t xml:space="preserve">  есть</t>
  </si>
  <si>
    <t>Кнопки руля набор к-кт 5 шт Honda DIO 27 черные</t>
  </si>
  <si>
    <t>Сепаратор поршневого пальца Honda Dio 18-28 размер 12 мм</t>
  </si>
  <si>
    <t>Сепаратор поршневого пальца Suzuki AD 50,под палец на 10 мм.</t>
  </si>
  <si>
    <t>Сепаратор Suzuki AD-100 палец на 12 мм</t>
  </si>
  <si>
    <t>Коленвал Yamaha SA-36, 4 т.</t>
  </si>
  <si>
    <t>Глушитель Yamaha Jog/Axis/Aprio/Next Zone 5BM.</t>
  </si>
  <si>
    <t>Амортизатор передний Yamaha Jog SA-16, пара, под дисковый тормоз.</t>
  </si>
  <si>
    <t>Повороты передние Yamaha SA-16</t>
  </si>
  <si>
    <t>Коленвал Yamaha BWS 100 палец на 14 мм.</t>
  </si>
  <si>
    <t>Поршневая группа Yamaha BWS/Axis 100 куб.палец на 14 мм , MSU.</t>
  </si>
  <si>
    <t>Фара передняя Viper Storm OLD в сборе линза</t>
  </si>
  <si>
    <t xml:space="preserve">Машинка тормозная/главный цилиндр Мотоциклы/Квадроциклы/ATV внутри 95 мм </t>
  </si>
  <si>
    <t>Цепь привода колеса 428-118 звеньев SFR</t>
  </si>
  <si>
    <t>Цепь привода колеса 428-132 звеньев SFR</t>
  </si>
  <si>
    <t>Машинка верхняя тормозная и левый рычаг тормоза в сборе  BRAMBO пр-во Италия</t>
  </si>
  <si>
    <t>Индонезия</t>
  </si>
  <si>
    <t>Шина 110/90-12</t>
  </si>
  <si>
    <t>Подшипник коленвала 6005  Lets 4, NTN</t>
  </si>
  <si>
    <t>Поршневая группа Suzuki Lets 4/5 4T CA41A,  диаметр 39 мм, палец 10 мм, SEE</t>
  </si>
  <si>
    <t>Поршневая группа Suzuki Lets 4/5 4T CA41A, диаметр 39 мм, палец 10 мм, Mototech</t>
  </si>
  <si>
    <t>Поршневая группа Suzuki Lets 50 куб, диаметр 41 мм, палец 10 мм, к-кт</t>
  </si>
  <si>
    <t>Поршневая группа Suzuki Lets4, диаметр 39 мм, палец 10 мм, Bajaj</t>
  </si>
  <si>
    <t xml:space="preserve">Сальники двигателя Yamaha JOG/Stels к-кт из 3 шт. </t>
  </si>
  <si>
    <t>электростартер  Yamaha Jog</t>
  </si>
  <si>
    <t>Диск тормозной задний Viper Storm 150 куб (на 3 отверстия), 180 мм</t>
  </si>
  <si>
    <t>Пластик пол Viper Storm 50-150 куб, на один карман.</t>
  </si>
  <si>
    <t>Пластик пол Viper Storm 50-150 куб. на два кармана</t>
  </si>
  <si>
    <t>Пластик пороги Viper Storm 50-150 куб. лев.+прав.</t>
  </si>
  <si>
    <t>Повороты Viper Storm 50-150 куб. old, передние, ромб, пара</t>
  </si>
  <si>
    <t>Повороты Viper Storm/Fotong 50-150 куб. передние, овальные, пара</t>
  </si>
  <si>
    <t>Повороты Viper Storm New 50-150 куб.передние, пара</t>
  </si>
  <si>
    <t>Суппорт тормозной задний Viper Storm 50-150 куб.</t>
  </si>
  <si>
    <t>Трос заднего тормоза Viper Storm 125-150 куб. 2100 мм</t>
  </si>
  <si>
    <t>Чехол сиденья Viper Storm 50-150 куб.</t>
  </si>
  <si>
    <t>Фара передняя Navigator/Takt-30  в сборе.</t>
  </si>
  <si>
    <t>Трос переднего тормоза, 4T GY6/Navigator, 1350 мм.</t>
  </si>
  <si>
    <t>Спидометр электрический Navigator/Honda.</t>
  </si>
  <si>
    <t>Поршень мотоцикл/квадроцикл/ATV 62 мм std. палец 15 мм.</t>
  </si>
  <si>
    <t>Поршневая группа квадроцикл детский, диаметр 44.00 мм, палец 12 мм.</t>
  </si>
  <si>
    <t>Диск тормозной передний Viper Storm 150 куб на 3 отверстия (выпуклый) 180 мм.</t>
  </si>
  <si>
    <t>Зеркала мото квадрат м10 Sonic 125-J</t>
  </si>
  <si>
    <t xml:space="preserve">        есть</t>
  </si>
  <si>
    <t>Поршневая группа Honda Pal AF17 50 куб, 41 мм, палец 10 мм, к-кт</t>
  </si>
  <si>
    <t>Сальник ступицы переднего колеса Delta/Alpha 20-35-10</t>
  </si>
  <si>
    <t>Фара-вставка передняя Alpha, круглая заводская.</t>
  </si>
  <si>
    <t>Замок зажигания голый Viper Storm 50/125/150 куб.</t>
  </si>
  <si>
    <t>Бендикс/обгонная муфта Yamaha 5BM</t>
  </si>
  <si>
    <t>Hao Ran</t>
  </si>
  <si>
    <t>Руль универсальный с перемычкой, черный, Rizoma 22 мм</t>
  </si>
  <si>
    <t>KUROSAVA</t>
  </si>
  <si>
    <t>Статор обмотка генератора Viper Tornado 250</t>
  </si>
  <si>
    <t>Кольца поршневые 72,00 мм стд, к-т Viper Tornado 250</t>
  </si>
  <si>
    <t>Поршневая группа Viper Tornado 250 куб. диаметр 72,00 мм, палец 17 мм</t>
  </si>
  <si>
    <t>Вариатор передний Viper Tornado 250 куб в сборе</t>
  </si>
  <si>
    <t>Ремень 918х22,5 Viper Tornado 250 куб, кевларовый</t>
  </si>
  <si>
    <t>Поршневая группа GY6-125 куб, 52,4 мм, палец 15 мм, поршень, кольца, прокладки к-кт</t>
  </si>
  <si>
    <t>Поршневая группа GY6-150 куб, 57,4 мм, палец 15 мм, поршень, кольца, прокладки к-кт</t>
  </si>
  <si>
    <t>Поршневая группа GY6-150 куб, 57,4 мм, палец 15 мм, Bajaj</t>
  </si>
  <si>
    <t>Поршневая группа WH-150 куб, 57,4 мм, палец 15 мм, завышенная, Bajaj</t>
  </si>
  <si>
    <t>Прокладки двигателя 4т GY6 125 куб, 52,4 мм (полный набор) Bajaj</t>
  </si>
  <si>
    <t>Сальники клапанов 4T GY6 50/80/100/125/150/Delta/Alpha/Active, жаростойкие, 2 шт. к-кт</t>
  </si>
  <si>
    <t>Диск колесный задний литой (бараб. торм.) 3,50x12 на 19 шлицов 110мм торм колодки</t>
  </si>
  <si>
    <t>Поршневая группа Delta/Alpha/Active 125 куб, 54,00 мм, палец 14 мм</t>
  </si>
  <si>
    <t>Спица заднего колеса Дельта, усиленная  4 мм (к-кт 36 шт)</t>
  </si>
  <si>
    <t>Стекло передней фары Alpha 110 куб. 140 мм</t>
  </si>
  <si>
    <t>Поршневая группа Delta/Alpha/Active 110 куб, 52,4 мм, палец 13 мм, к-т в сборе</t>
  </si>
  <si>
    <t xml:space="preserve">Поршневая группа Active 125 куб, 52,4 мм, палец 13 мм, поршень,кольца,палец  </t>
  </si>
  <si>
    <t>Поршневая группа TB-50, 41 мм, палец 10 мм в сборе</t>
  </si>
  <si>
    <t>Поршневая группа TB-60, 43 мм, палец 10 мм в сборе</t>
  </si>
  <si>
    <t>Прокладки цилиндра мото CG 150 куб. 62,00 мм, под толкатели</t>
  </si>
  <si>
    <t>Прокладки цилиндра мото CG 200 куб. 63,50 мм, под толкатели</t>
  </si>
  <si>
    <t>Амортизатор передний Honda Dio AF18/27/34, 270 мм, 27 мм, (барабанный тормоз)</t>
  </si>
  <si>
    <t>Поршневая группа Honda Dio AF 18/27 50 куб, 39,00 мм, палец 12 мм, к-кт</t>
  </si>
  <si>
    <t>Поршневая группа Honda Dio 50 куб, 39,00 мм, палец 12 мм, к-кт</t>
  </si>
  <si>
    <t>Поршневая группа Honda Dio AF 34, 50 куб, 40,00 мм, палец 12 мм</t>
  </si>
  <si>
    <t>Поршневая группа Honda Dio ZX AF34/35 50 куб, 40,00 мм, палец 12 мм к-кт</t>
  </si>
  <si>
    <t>Поршневая группа Honda Dio AF34/35/ZX/Lead AF48, 65 куб, 44,00 мм, палец 12 мм</t>
  </si>
  <si>
    <t>Коленвал Honda Lead 100 куб. JF06E</t>
  </si>
  <si>
    <t>Поршневая группа Honda Lead 90, диаметр 48 мм, палец 12 мм</t>
  </si>
  <si>
    <t>Поршневая группа Honda Lead 100, диаметр 51 мм, палец 13 мм</t>
  </si>
  <si>
    <t>Поршневая группа Honda Lead SS AF01E/AF03E/Gyro TA01E 50 куб. диаметр 40 мм</t>
  </si>
  <si>
    <t>Поршень Honda Lead 100 куб.диаметр  51 мм std кольца,палец 13 мм</t>
  </si>
  <si>
    <t>Поршень Honda Lead 100 куб. диаметр 51 мм +0,25 кольца,палец 13 мм</t>
  </si>
  <si>
    <t>Клапана Honda Dio AF56/57+регулировочные шайбы, к-кт</t>
  </si>
  <si>
    <t>Коленвал Сузуки Sepia 50</t>
  </si>
  <si>
    <t>Поршневая группа Suzuki AD 50, диаметр 41 мм, палец 10 мм</t>
  </si>
  <si>
    <t>Поршневая группа Suzuki AD 80 куб, с головкой, диаметр 47,00 мм, палец 10 мм, SEE</t>
  </si>
  <si>
    <t>Поршневая группа Suzuki AD 50, диаметр 41 мм, палец 10 мм, SEE</t>
  </si>
  <si>
    <t>Поршневая группа Suzuki AD 110,  диаметр 52,5 мм, палец 14 мм</t>
  </si>
  <si>
    <t>Поршень Suzuki Address 110 куб. 52,5 мм std, палей 14 мм</t>
  </si>
  <si>
    <t>Поршневая группа Yamaha 3KJ 50 куб, 40 мм, палец 10 мм (двойная рубашка, 6 ребер)</t>
  </si>
  <si>
    <t>Поршневая группа Yamaha 3KJ 65 куб, 44 мм, палец 10 мм, к-кт</t>
  </si>
  <si>
    <t>Прокладки малый набор Yamaha 65 куб</t>
  </si>
  <si>
    <t>Прокладки поршневой Yamaha SA 36 J/Vino/Gear 4T 49 куб, 38 мм, палец 10 мм</t>
  </si>
  <si>
    <t>Поршневая группа Yamaha SA 36 J/Vino/Gear 4T 49 куб, 38 мм, палец 10 мм, водяное охлаждение</t>
  </si>
  <si>
    <t>Поршневая группа Yamaha Mint 50 куб, 40 мм, палец 10 мм, к-кт</t>
  </si>
  <si>
    <t>Поршневая группа Yamaha Axis 90 куб, диаметр 52,5 мм, палец 12 мм, MSU</t>
  </si>
  <si>
    <t>Поршневая группа Yamaha Axis 125 куб, диаметр 52 мм, палец 12 мм, MSU</t>
  </si>
  <si>
    <t>Поршневая группа к-кт Yamaha BWS 100 куб, диаметр 52 мм, палец 14 мм</t>
  </si>
  <si>
    <t>Прокладки двигателя полный набор Yamaha BWS 100 диаметр 52 мм</t>
  </si>
  <si>
    <t>Прокладки цилиндра Yamaha BWS100, диаметр 52 мм, Тайвань</t>
  </si>
  <si>
    <t>Кольца поршневые Yamaha Majesty 250 куб. 69 мм, стд.</t>
  </si>
  <si>
    <t>Поршневая группа Yamaha Majesty 250 куб, диаметр 69 мм, палец 17мм</t>
  </si>
  <si>
    <t>Поршень Yamaha Majesty 250 куб, диаметр 69,00 мм +0,5, палец 17 мм.</t>
  </si>
  <si>
    <t>Поршень Yamaha Majesty 250 куб, диаметр 69 мм, std. палец 17 мм.</t>
  </si>
  <si>
    <t>Ось переднего колеса Viper Wind длина 265 мм, диаметр 10 мм</t>
  </si>
  <si>
    <t>Крышка бака Viper Wind с ключом</t>
  </si>
  <si>
    <t>Поршень Минск SEE 125 куб. диаметр 52мм +1,25 к-кт</t>
  </si>
  <si>
    <t>Поршень Минск SEE 125 куб. диаметр 52мм +1,00 к-кт</t>
  </si>
  <si>
    <t>Поршень Минск SEE 125 куб. диаметр 52мм +0,75 к-кт</t>
  </si>
  <si>
    <t>Поршень Минск SEE 125 куб. диаметр 52мм +0,50 к-кт</t>
  </si>
  <si>
    <t>Поршень Минск SEE 125 куб. диаметр 52мм +0,25 к-кт</t>
  </si>
  <si>
    <t>Поршень Минск SEE 125 куб. диаметр 52мм стд. к-кт</t>
  </si>
  <si>
    <t>Поршень Минск 125 куб. 52,0 стд., палец 14 мм</t>
  </si>
  <si>
    <t>Масло Motul 4100 Turbolight 10w40  0, 5 л</t>
  </si>
  <si>
    <t>Камера 130-70-13</t>
  </si>
  <si>
    <t>Камера 130-70-13 Marelli</t>
  </si>
  <si>
    <t>Камера 120-70-12 (4.00-12)</t>
  </si>
  <si>
    <t>Камера 120,130-70-12</t>
  </si>
  <si>
    <t>Камера 120, 130-60-13</t>
  </si>
  <si>
    <t>Камера 3,50-4.00-6</t>
  </si>
  <si>
    <t>Камера 2,5-2,75-17</t>
  </si>
  <si>
    <t>Камера 3,25-3,50-16</t>
  </si>
  <si>
    <t>Карбюратор Yamaha Jog 3KJ 50 куб.</t>
  </si>
  <si>
    <t>Прокладки цилиндра Suzuki AD  65 куб,</t>
  </si>
  <si>
    <t>Сцепление заднее в сборе  Honda Dio AF 35 алюминиевое с колоколом</t>
  </si>
  <si>
    <t>Сцепление в сборе с колоколом  Honda Dio AF-34</t>
  </si>
  <si>
    <t>Замок сиденья Honda Dio AF18/27/28</t>
  </si>
  <si>
    <t>Цепь ГРМ FML 200 куб , 3*4* 104 звена.</t>
  </si>
  <si>
    <t>Патрубок к карбюратору CB/CG/Viper Zubr T200/Foton, металл диаметр 30 мм</t>
  </si>
  <si>
    <t>Бендикс CB/CG 150-250 ,Zubr 200 куб. (много роликов).</t>
  </si>
  <si>
    <t>Гайка заднего колеса Zubr -200/Foton, закрытая</t>
  </si>
  <si>
    <t>Кабина для грузового мотоцикла Zubr -200</t>
  </si>
  <si>
    <t>Карбюратор Zubr-200,Foton/CG/CB 200, PZ-30</t>
  </si>
  <si>
    <t>Барабан тормозной Zubr-200 задний, 4 отверстия</t>
  </si>
  <si>
    <t>Барабан тормозной Zubr-200 задний, 5 отверстий</t>
  </si>
  <si>
    <t>Бачёк тормозного цилиндра Zubr-200</t>
  </si>
  <si>
    <t>Вентилятор охлаждения радиатора Zubr-200.</t>
  </si>
  <si>
    <t>Вилка передняя Zubr -200,Foton CG-200, металлическая.</t>
  </si>
  <si>
    <t>Гайка корзины сцепления Alpha/Delta/ZUBR T200/Sonic 125-J.</t>
  </si>
  <si>
    <t>Диск колесный задний Zubr-200 на 4 отверстия, под резину 4,50-12</t>
  </si>
  <si>
    <t>Глушитель в сборе Zubr-200</t>
  </si>
  <si>
    <t>Колено глушителя гибкое Zubr-200</t>
  </si>
  <si>
    <t>Головка в сборе под толкатели Zubr-200</t>
  </si>
  <si>
    <t>Двигатель CG-200, Zubr T-200/Foton</t>
  </si>
  <si>
    <t>Болт для регулировки клапанов ZS-125J/Zubr.</t>
  </si>
  <si>
    <t>Задний мост Zubr-200 в сборе под диски колесные на 4 шпильки</t>
  </si>
  <si>
    <t>Клапан впускной + выпускной (длинна 91 мм) Zubr-200</t>
  </si>
  <si>
    <t>Кран топливный CG/CB/Zubr-200, с отстойником.</t>
  </si>
  <si>
    <t>Кран топливный с отстойником,крепление на 2 болта Zubr-200.</t>
  </si>
  <si>
    <t>Коробка в сборе (первичный, вторичный вал) Zubr-200.</t>
  </si>
  <si>
    <t>Крестовина в сборе к мосту Zubr-200</t>
  </si>
  <si>
    <t>Распредвал  CG-150 под толкатели</t>
  </si>
  <si>
    <t>Прокладки цилиндра CB-125 (под цепь ГРМ) к-кт</t>
  </si>
  <si>
    <t>Прокладки двигателя CB-125 к-кт (под цепь ГРМ) диаметр 56,5 мм</t>
  </si>
  <si>
    <t>Прокладки двигателя  CG-150 под толкатели 62.00 мм .</t>
  </si>
  <si>
    <t>Прокладки двигателя CG-125 куб диаметр 56,5 под толкатели к-кт</t>
  </si>
  <si>
    <t>Поршневая группа CG- 200 куб. 63,50 мм, палец 15 мм, Bajaj</t>
  </si>
  <si>
    <t>Распредвал мото CB-125/150 куб. под цепь ГРМ</t>
  </si>
  <si>
    <t>Поршневая группа CB-125 куб.поршневой  палец 15 мм, Тайвань SEE.</t>
  </si>
  <si>
    <t>Поршень в сборе  CB-250 куб. 72,00 мм , палец 17 мм</t>
  </si>
  <si>
    <t>Диск сцепления CB/CG125-250 к-кт 5 шт</t>
  </si>
  <si>
    <t>Головка цилиндра мото CG-150 куб. в сборе, под толкатели 62,5 мм.</t>
  </si>
  <si>
    <t>Демпферная резинка заднего колеса цельная ZS/Sonic 125-J</t>
  </si>
  <si>
    <t>Демпферная резинка заднего колеса цельная силикон ZS/CG/CB 125/150 куб.</t>
  </si>
  <si>
    <t>Амортизатор передний, перья вилки мото Sonic 125-J, D-31 мм, дисковый тормоз</t>
  </si>
  <si>
    <t>Головка цилиндра CB-125 в сборе с распредвалом) под цепь ГРМ 56,5 мм.</t>
  </si>
  <si>
    <t>Ось заднего колеса Viper Active 110 куб. с втулкой 265 мм, диаметр 12 мм</t>
  </si>
  <si>
    <t>Замок полный комплект Active</t>
  </si>
  <si>
    <t>Статор на 6 катушек  Delta 110</t>
  </si>
  <si>
    <t>Рем. комплект переднего амортизатора/перьев Alpha, диаметр 25/27 мм.</t>
  </si>
  <si>
    <t>Крышка головки цилиндра Delta, где звезда распредвала квадратная (аллюминий)</t>
  </si>
  <si>
    <t>Пластик бардачки боковые Альфа 110 куб. синие, пара, Viper</t>
  </si>
  <si>
    <t>Пластик бардачки боковые Альфа 110 куб. синие, пара</t>
  </si>
  <si>
    <t>Бардачки боковые Альфа-110 (черные)</t>
  </si>
  <si>
    <t>Бардачки боковые Дельта- 70 (красные)</t>
  </si>
  <si>
    <t>Бардачки боковые Дельта- 70 (черные)</t>
  </si>
  <si>
    <t>Бендикс Дельта (обгонная муфта с тремя роликами).</t>
  </si>
  <si>
    <t>Поршневая группа 4Т GY6-100 куб.диаметр 50,00 мм, Тайвань SEE.</t>
  </si>
  <si>
    <t>Диск тормозной задний Viper Storm 150 куб (на 3 отверстия), 180мм</t>
  </si>
  <si>
    <t>Головка цилиндра 4T GY6 150 куб. с клапанами,  Тайвань SEE.</t>
  </si>
  <si>
    <t>Ролики вариатора 22 гр Viper Tornado-250</t>
  </si>
  <si>
    <t xml:space="preserve">Распредвал Viper Tornado CH-250 куб. </t>
  </si>
  <si>
    <t>Тормозные колодки задние к-т (2 шт, барабан) 13" GY6-150</t>
  </si>
  <si>
    <t>Прокладки двигателя 4т GY6 150 куб, 57,4 мм (полный набор) Bajaj</t>
  </si>
  <si>
    <t>Поршень GY6-125 куб 52,4мм, +0,25, кольца, палец 15 мм к-кт</t>
  </si>
  <si>
    <t>Поршень GY6-125 куб 52,4мм, +0,50, кольца, палец 15 мм к-кт</t>
  </si>
  <si>
    <t>Поршень GY6-150 куб 57,4 мм +0,25, кольца, палец 15 мм к-кт</t>
  </si>
  <si>
    <t>Поршень GY6-150 куб 57,4 мм +0,50, кольца, палец 15 мм к-кт</t>
  </si>
  <si>
    <t>Карбюратор Viper Tornado 250, Cruiser  250</t>
  </si>
  <si>
    <t>Стекло ветровое Viper Volcano 150 куб.</t>
  </si>
  <si>
    <t>Стоп Viper Tornado 250 куб.</t>
  </si>
  <si>
    <t>Суппорт тормозной задний Viper Tornado 250 куб. двухпоршневой.</t>
  </si>
  <si>
    <t>Карбюратор Alpha 70 куб.</t>
  </si>
  <si>
    <t>Поршневая группа Delta/Alpha/Active 110 куб, диаметр 52,4 мм, палец 13 мм,  в сборе</t>
  </si>
  <si>
    <t>Поршневая группа Delta/Alpha/Active 125 куб. палец 13 мм, 52,40 мм</t>
  </si>
  <si>
    <t>Поршневая группа Delta/Alpha/Active/питбайк, 125 куб, 52,4 мм, палец 13 мм, с ухом</t>
  </si>
  <si>
    <t>Ролики цепи ГРМ Delta 110 куб+коромысло(ролик грм с выкр.втулкой.)+цепь 25H-84</t>
  </si>
  <si>
    <t>Ролики цепи ГРМ Delta 70 куб +коромысло(ролик грм с выкр.втулкой.)+цепь 25H-82</t>
  </si>
  <si>
    <t>Сайлентблок маятника Delta/Alpha 23*35*10,  Тайвань Mototech</t>
  </si>
  <si>
    <t>Поршень TB-50/цепник, 41,00 std. SMR</t>
  </si>
  <si>
    <t>Крышка двигателя правая мото CG/CB 125/150 куб.</t>
  </si>
  <si>
    <t>Крышка защиты передней звезды мото CB 125/150/200 куб. (цепь ГРМ)</t>
  </si>
  <si>
    <t>Крышка защиты передней звезды, двигатель CB 150-200 куб, (под толкатели)</t>
  </si>
  <si>
    <t>Стартер Viper Storm 4T GY6 125/150 куб.</t>
  </si>
  <si>
    <t xml:space="preserve">Замок цепи 420 в банках </t>
  </si>
  <si>
    <t xml:space="preserve">Замок цепи 428H в банках </t>
  </si>
  <si>
    <t>Поршневая группа Delta/Alpha 70 куб. 47 мм</t>
  </si>
  <si>
    <t>Коммутатор CDI (широкий) Active на 5 выходов</t>
  </si>
  <si>
    <t>Пластик комплект Viper Active черный цвет</t>
  </si>
  <si>
    <t>Шпильки цилиндра Active -110 (2 шт по 195 мм и 2 шт по 205 мм с гайками)</t>
  </si>
  <si>
    <t>Амортизатор задний Sonic 125-J 305 мм (двойная пружина) к-кт 2 шт</t>
  </si>
  <si>
    <t>Карбюратор 125 куб, PZ26 мото вертикальный Z22</t>
  </si>
  <si>
    <t>Подножки задние мотоцикл Viper ZS200N , пара</t>
  </si>
  <si>
    <t>Подножки задние мотоцикл, в сборе, алюминиевые, пара</t>
  </si>
  <si>
    <t>Поршневая группа мото 165 FMM, диаметр d=65,5 мм, 4т 250 куб, верхний распредвал</t>
  </si>
  <si>
    <t>Натяжитель цепи ГРМ мото CB 250 куб</t>
  </si>
  <si>
    <t>Вилка Suzuki Lets -2,3 в сборе</t>
  </si>
  <si>
    <t>Лепестковый клапан Yamaha Jog 5BM</t>
  </si>
  <si>
    <t>Двигатель для квадроцикла/ATV 125 куб. Автомат 3+1</t>
  </si>
  <si>
    <t xml:space="preserve">Аккумулятор 12V 4Ah YTX4L-BS 113/70/85 мм (кислотный) </t>
  </si>
  <si>
    <t>Аккумулятор 6-DZM-13, 12V 13 Аh/2HR для электровелосипедов/скутеров/квадроциклов</t>
  </si>
  <si>
    <t>Головка цилиндра GY6 4T 150 куб. в сборе,  Тайвань SEE.</t>
  </si>
  <si>
    <t xml:space="preserve">Клапаны WH 150 куб. (высокие)  диаметр 25 и 29 мм </t>
  </si>
  <si>
    <t>Кольца поршневые GY6-125 куб-стд</t>
  </si>
  <si>
    <t>Поршень GY6-125 куб 52,4мм,  стд, кольца, палец 15мм к-кт</t>
  </si>
  <si>
    <t>Поршень GY6-150 куб 57,4 мм стд, кольца, палец 15 мм к-кт</t>
  </si>
  <si>
    <t>Сектор заводной/полумесяц 4T GY6 50/80/100 куб., длина 56 мм</t>
  </si>
  <si>
    <t xml:space="preserve">Стартер 4T GY6 50/80/100 куб. </t>
  </si>
  <si>
    <t xml:space="preserve">Шестерня  ведомая лучик  4т GY6 50-100 куб. </t>
  </si>
  <si>
    <t>Головка цилиндра Delta/Alpha/питбайк 125 куб. в сборе,диаметр 52,4 мм</t>
  </si>
  <si>
    <t>Карбюратор Alpha 110 куб. Scorpion</t>
  </si>
  <si>
    <t xml:space="preserve">  нет</t>
  </si>
  <si>
    <t>Магнит Delta (ротор) на 6 катушек</t>
  </si>
  <si>
    <t>Патрубок воздушного фильтра резиновый Дельта</t>
  </si>
  <si>
    <t xml:space="preserve">Магнит (ротор) Active на 6 катушек </t>
  </si>
  <si>
    <t>Вал переключения передач мотоцикл CB/CG 150/200/Zubr T200 куб. длинный</t>
  </si>
  <si>
    <t>Вал переключения передач мотоцикл CB/CG 150/200/Zubr T200 куб. длина 210</t>
  </si>
  <si>
    <t>Проводка центральная  Sonic 125-J</t>
  </si>
  <si>
    <t>Сухарь клапана мотоцикл</t>
  </si>
  <si>
    <t>Коробка передач/валы+шестерни мото CB 250 куб. длина валов 157/184 мм</t>
  </si>
  <si>
    <t>Суппорт тормозной передний мото 150-200 куб</t>
  </si>
  <si>
    <t>Пластик карман Viper  Ф50/Ф1</t>
  </si>
  <si>
    <t>Пластик клюв Viper Storm 2013 года</t>
  </si>
  <si>
    <t xml:space="preserve">Машинка тормозная верхняя левая Viper Race </t>
  </si>
  <si>
    <t>Спидометр в сборе  Viper Race</t>
  </si>
  <si>
    <t>Звезда задняя ATV-428H-37T диаметр 52 мм 4 болта</t>
  </si>
  <si>
    <t>Звезда задняя ATV-428H-40T диаметр 37 мм 6 болтов</t>
  </si>
  <si>
    <t>Гофры передних амортизаторов диаметр 30-32mm, длина 250 мм черные</t>
  </si>
  <si>
    <t>Диск колесный задний литой (18Х1,85) 150-200 куб</t>
  </si>
  <si>
    <t>Диск передний тормозной Sonic 125-J крепление на 4 болта</t>
  </si>
  <si>
    <t>Крышка защиты переlней  звезды мото CB/CG 125-150 куб</t>
  </si>
  <si>
    <t xml:space="preserve">Крышка двигателя/генератора мото CG 150/200 куб. левая. </t>
  </si>
  <si>
    <t>Цепь ГРМ CB/ZS125/150/Sonic 125 куб, 98 звеньев</t>
  </si>
  <si>
    <t>Диск колесный мото V200N, передний, спицованый, дисковый тормоз</t>
  </si>
  <si>
    <t>Поршень мотоцикл CB200-250 cc, 70 мм, палец 16 мм</t>
  </si>
  <si>
    <t>Поршень мотоцикл CB200-250 cc, 70 мм, палец 18 мм</t>
  </si>
  <si>
    <t>Ротор,магнит мото CB200 куб диаметр 94 мм.</t>
  </si>
  <si>
    <t>Вариатор передний Honda Dio AF18, под тонкий вал с втулкой</t>
  </si>
  <si>
    <t>KEHIN</t>
  </si>
  <si>
    <t xml:space="preserve">Поршневая группа Honda Dio AF 27 80 куб, 47,00 мм, палец 12 мм </t>
  </si>
  <si>
    <t>Прокладка глушителя Honda 33 мм медная</t>
  </si>
  <si>
    <t>Прокладки цилиндра Honda Dio  50  куб</t>
  </si>
  <si>
    <t>Сцепление Honda Dio 50 Honda Dio AF27 завод качество</t>
  </si>
  <si>
    <t>Поршневая группа Honda Tact AF 16, 50 куб, диаметр 40 мм, палец 10 мм, к-кт</t>
  </si>
  <si>
    <t>Кнопки (к-кт из 5-ти шт) Active/Lead/GY6 80-150 черные</t>
  </si>
  <si>
    <t>Поршневая группа Honda Dio AF61/62/67E, диаметр 38 мм, палец 10 мм, SEE</t>
  </si>
  <si>
    <t>Поршневая группа Suzuki AD 100, диаметр 52,5 мм, палец 12 мм, MSU</t>
  </si>
  <si>
    <t>Поршневая группа Suzuki AD 100, диаметр 52,5 мм, палец 12 мм, SEE</t>
  </si>
  <si>
    <t xml:space="preserve">Подшипник коленвала Suzuki-Suzuki Lets 6006 (55x30x13) TPI </t>
  </si>
  <si>
    <t>Амортизатор задний Yamaha Jog 50 куб. 235 мм NDT</t>
  </si>
  <si>
    <t>Scoorpion</t>
  </si>
  <si>
    <t xml:space="preserve">Коленвал Yamaha BWS/Axis 100 куб. 4VP, палец на 14 мм </t>
  </si>
  <si>
    <t>Магнит/ротор Viper Tornado 250 куб.внутри 94 мм</t>
  </si>
  <si>
    <t>Тахометр Альфа 110, электронный</t>
  </si>
  <si>
    <t>Тормозная ножка хром Альфа 110 куб</t>
  </si>
  <si>
    <t>Тормозная ножка Дельта 70 куб, хром</t>
  </si>
  <si>
    <t>Тормозной барабан передний Дельта</t>
  </si>
  <si>
    <t>Тормозной барабан задний Дельта</t>
  </si>
  <si>
    <t>Траверса Альфа (толщина под перья 27 мм)</t>
  </si>
  <si>
    <t>Траверса Дельта (толщина под перья 25 мм)</t>
  </si>
  <si>
    <t>Фара-вставка светодиодная  Дельта</t>
  </si>
  <si>
    <t>Фара-вставка светодиодная Альфа, 6 лэд, круглая 140 мм</t>
  </si>
  <si>
    <t>Фара передняя Альфа (круглая хром) 140 мм</t>
  </si>
  <si>
    <t>Фара передняя Дельта (квадратная, в сборе) 140 мм.</t>
  </si>
  <si>
    <t>Фонарь задний Альфа без крепления</t>
  </si>
  <si>
    <t>Фонарь задний Альфа с креплением</t>
  </si>
  <si>
    <t>Чехол сиденья Альфа</t>
  </si>
  <si>
    <t>Чехол сиденья Дельта (передний)</t>
  </si>
  <si>
    <t>Шестерня привода спидометра Дельта</t>
  </si>
  <si>
    <t>Шестерня стартера Дельта (бендикса)</t>
  </si>
  <si>
    <t>Шпильки двигателя Дельта 70 куб (к-кт 4шт) 2 шт по 190 мм и 2 шт по 200 мм</t>
  </si>
  <si>
    <t>Фонарь задний Дельта с креплением</t>
  </si>
  <si>
    <t>Цепь ГРМ Дельта-70 звеньв 82L</t>
  </si>
  <si>
    <t>Цепь ГРМ Дельта-70, SEE Тайвань</t>
  </si>
  <si>
    <t>Цепь стартера Дельта 62 звена</t>
  </si>
  <si>
    <t>Сигнал Альфа хромированный пара</t>
  </si>
  <si>
    <t>Сигнал Дельта (черный)</t>
  </si>
  <si>
    <t>Сиденье заднее узкое, 210 мм, Дельта</t>
  </si>
  <si>
    <t>Сиденье заднее широкое, 250 мм, Дельта</t>
  </si>
  <si>
    <t>Сиденье Альфа металл</t>
  </si>
  <si>
    <t>Сиденье переднее Дельта(металл) широкое</t>
  </si>
  <si>
    <t>Сиденье переднее Дельта (металл) узкое</t>
  </si>
  <si>
    <t>Спидометр Альфа (отдельно)</t>
  </si>
  <si>
    <t>Спидометр Альфа 110 куб. хром, в сборе</t>
  </si>
  <si>
    <t>Спидометр Дельта (панель в сборе) 60 км/ч</t>
  </si>
  <si>
    <t>Спидометр Дельта (панель в сборе) 120 км/ч</t>
  </si>
  <si>
    <t>Спица заднего колеса Дельта (к-кт 36шт)</t>
  </si>
  <si>
    <t>Средняя часть спидометра Альфа, с датчиком скорости</t>
  </si>
  <si>
    <t>Стекло стопа Альфа</t>
  </si>
  <si>
    <t>Стекло стопа Дельта старого образца</t>
  </si>
  <si>
    <t>Стекло фары (прямоугольное) Дельта</t>
  </si>
  <si>
    <t>Подножки задние (хром) Актив</t>
  </si>
  <si>
    <t>Подшипник заднего колеса Актив 6301</t>
  </si>
  <si>
    <t>Подшипник заднего колеса Актив 6300</t>
  </si>
  <si>
    <t>Подшипник руля Актив к-кт</t>
  </si>
  <si>
    <t>Чехол сидения Актив</t>
  </si>
  <si>
    <t>Замок зажигания Китайская Ямаха, 4+1 провод, низкий</t>
  </si>
  <si>
    <t>Замок зажигания Китайская Ямаха/Стелс, на 4 провода, высокий</t>
  </si>
  <si>
    <t>Демпфер заднего колеса  Соник 125-j (спиц.колесо)</t>
  </si>
  <si>
    <t>Замок зажигания мото  голый CB/CG/ZS 125/150/200 куб.</t>
  </si>
  <si>
    <t>Поршень в сборе  CB/CG250 куб, 65,50 мм ,стд.палец 15 мм</t>
  </si>
  <si>
    <t>Поршень CB 150 куб диаметр  62,00 мм ,стд, палец 15 мм</t>
  </si>
  <si>
    <t>Поршень в сборе CB-125 куб, 56,5 мм палец 15 мм</t>
  </si>
  <si>
    <t>Поршневая группа мотоцикл CG 125 куб, 56,5 мм, палец 15 мм</t>
  </si>
  <si>
    <t>Тормозные  задние колодки V150A под барабанный тормоз 130 мм , к-кт.</t>
  </si>
  <si>
    <t>Машинка тормозная верхняя праваяЧоппер, хром</t>
  </si>
  <si>
    <t>Амортизатор задний Honda Dio AF18/27, 270 мм, NDT</t>
  </si>
  <si>
    <t xml:space="preserve">Вариатор передний Honda Lead 90 </t>
  </si>
  <si>
    <t>Вилка передняя, маятниковая Honda Lead AF20 в сборе с рычагами б/у</t>
  </si>
  <si>
    <t>Глушитель Suzuki Sepia AD 50</t>
  </si>
  <si>
    <t>Головка цилиндра 40 мм Yamaha Jog</t>
  </si>
  <si>
    <t xml:space="preserve">Поршневая группа Yamaha 3KJ 80 куб, 47 мм, палец 10 мм,без головки  к-кт </t>
  </si>
  <si>
    <t>Статор Suzuki Sepia/Address AD50,раздельные магниты Mototech</t>
  </si>
  <si>
    <t>Статор Suzuki Sepia/Address AD50,цельный магнит</t>
  </si>
  <si>
    <t>Замок зажигания голый Yamaha Jog Aprio</t>
  </si>
  <si>
    <t xml:space="preserve">       есть</t>
  </si>
  <si>
    <t>Поршень мотоцикл/квадроцикл/ATV 250 куб. 65.50 мм,  стд</t>
  </si>
  <si>
    <t>Поршень мотоцикл/квадроцикл/ATV 200 куб. 63,5 мм, стд</t>
  </si>
  <si>
    <t>Поршень Hanter/Jianshe JS250 ATV-5 диметр 70 мм , палец 16 мм</t>
  </si>
  <si>
    <t>Съемник магнита Дельта</t>
  </si>
  <si>
    <t>Фильтр воздушный в сборе Альфа</t>
  </si>
  <si>
    <t>Фильтр воздушный в сборе Дельта</t>
  </si>
  <si>
    <t>АККУМУЛЯТОРЫ (все выпуск 2023 год)</t>
  </si>
  <si>
    <t>Аккумулятор 12V 7Ah 6FM7 2023 год</t>
  </si>
  <si>
    <t>Поршневая группа питбайк 4T CBW 140 куб. диаметр 56 мм палец 13 мм</t>
  </si>
  <si>
    <t>Трос газа GY6-150 (крепление резьба гайка, гайка ухо) 2100 мм</t>
  </si>
  <si>
    <t>Трос газа GY6-150 (крепление резьба гайка,резьба гайка) 1950 мм</t>
  </si>
  <si>
    <t>Катушка зажигания Дельта</t>
  </si>
  <si>
    <t>HAo Ran</t>
  </si>
  <si>
    <t>Крыло переднее Дельта/Альфа, черное</t>
  </si>
  <si>
    <t>Натяжитель цепи ГРМ Delta + болт+коромысло</t>
  </si>
  <si>
    <t>Zongshen</t>
  </si>
  <si>
    <t>Цепь стартера Дельта, Актив 62 звена</t>
  </si>
  <si>
    <t>Коленвал (палец 10 мм, 17 мелкий шлиц, диам блинов-72 мм)</t>
  </si>
  <si>
    <t>Коленвал Kanuni Diablo (палец 10 мм, 15 крупных шлицов диам блинов-72 мм)</t>
  </si>
  <si>
    <t>Кольца поршневые 40 мм Yamaha Stels</t>
  </si>
  <si>
    <t>Поршень Yamaha Stels 44мм +0,50 в сборе (палец 12мм)</t>
  </si>
  <si>
    <t>Прокладки полный набор Yamaha Stels 40.00 мм</t>
  </si>
  <si>
    <t>Амортизатор задний мото, с подкачкой, 340 мм пара</t>
  </si>
  <si>
    <t>Гофры передних амортизаторов диаметр 30-32 мм, длина 250 мм красные</t>
  </si>
  <si>
    <t>Поршень CB 125 куб 56,5 мм ,стд.</t>
  </si>
  <si>
    <t>Повороты хром к-т 4 шт Sonic 125-J</t>
  </si>
  <si>
    <t>Поршневая группа Zubr 63,5мм-200 куб.поршень,кольца,палец к-кт</t>
  </si>
  <si>
    <t>Поршень 63,5 мм Zubr T200 высокий мото(палец 15 мм)</t>
  </si>
  <si>
    <t>Поршень 63,5 мм Zubr T200 низкий (палец 15мм)</t>
  </si>
  <si>
    <t>Рем. к-кт карбюратора CB/CG250 куб</t>
  </si>
  <si>
    <t>Головка цилиндра CG-150 куб в сборе 62 мм</t>
  </si>
  <si>
    <t>Зеркала мото V150A резьба 10 мм. лев.+прав. пара</t>
  </si>
  <si>
    <t>Цепь привода колеса мото 428Н-116</t>
  </si>
  <si>
    <t>Диск колесный задний 3.00-10 Suzuki 50</t>
  </si>
  <si>
    <t>Пластик голова Suzuki Lets 1</t>
  </si>
  <si>
    <t>Вариатор передний Yamaha Majesty 250 куб. с крыльчаткой</t>
  </si>
  <si>
    <t>Фильтр нулевого сопротивления "пуля" диаметр 35 мм.</t>
  </si>
  <si>
    <t>Фильтр нулевого сопротивления прямой диаметр 35 мм, длина 57 мм.</t>
  </si>
  <si>
    <t>Фильтр нулевого сопротивления прямой 28 мм</t>
  </si>
  <si>
    <t>Фильтр нулевого сопротивления загнутый (красный) 42 мм</t>
  </si>
  <si>
    <t>Фильтр-элемент JAWA/ЯВА-350, 634, 6В</t>
  </si>
  <si>
    <t>Фильтр-элемент JAWA/ЯВА-350, 638, 12В</t>
  </si>
  <si>
    <t>Фильтр-элемент воздушный Honda Dio AF27/28</t>
  </si>
  <si>
    <t>Фильтр-элемент воздушный Honda DIO AF34/35 ZX</t>
  </si>
  <si>
    <t>Фильтр-элемент воздушный Honda Tact 16</t>
  </si>
  <si>
    <t>Фильтр-элемент воздушный Honda Tact 24</t>
  </si>
  <si>
    <t>Лампа фары LED P-15D-1, 1 усик</t>
  </si>
  <si>
    <t>Лампа стопа Honda Dio двуспиральная,Т20 безцокольная, 12V-21/5W</t>
  </si>
  <si>
    <t>Траверса (под барабанный тормоз) Honda Dio AF 35 б/у</t>
  </si>
  <si>
    <t>Поршневая группа мото ZS/CG 200 куб, диаметр 63,5 мм, водяное охлаждение</t>
  </si>
  <si>
    <t>Шина 3.00-10 Timsun (безкамерка)</t>
  </si>
  <si>
    <t>Поршень питбайк/Delta/Alpha/Active 140 куб. 56.00 мм std. палец 13 мм</t>
  </si>
  <si>
    <t>Глушитель Альфа, Дельта</t>
  </si>
  <si>
    <t>Двигатель Delta/Alpha/Active 110 куб. Полуавтомат</t>
  </si>
  <si>
    <t>Клапан Дельта 70 куб. впускной, выпускной к-кт</t>
  </si>
  <si>
    <t>Клапана Дельта 70 в сборе к-кт</t>
  </si>
  <si>
    <t>Крышка звезды передней (пластмасс) Дельта</t>
  </si>
  <si>
    <t>Крышка звезды передней (метал) Дельта</t>
  </si>
  <si>
    <t>Крышка круглая, (два отверстия),правой крышки двигателя, Дельта 70 куб, хром.</t>
  </si>
  <si>
    <t>Набор звезд+цепь Дельта 70 куб. 41T/14T-428-98, Crocodil</t>
  </si>
  <si>
    <t>Переключатели Альфа к-кт(с фишками провода)</t>
  </si>
  <si>
    <t>Переключатели Дельта хром к-кт</t>
  </si>
  <si>
    <t>Переключатели Дельта черные к-кт</t>
  </si>
  <si>
    <t>Пластина траверсы Дельта(верхней)</t>
  </si>
  <si>
    <t>Повороты Альфа круглые к-т 4шт. на металлической стойке</t>
  </si>
  <si>
    <t>Повороты Дельта (квадрат к-т 4шт)</t>
  </si>
  <si>
    <t>Проводка центральная Альфа</t>
  </si>
  <si>
    <t>Проводка центральная Дельта</t>
  </si>
  <si>
    <t>Прокладка впускного коллектора (пластмас) Альфа</t>
  </si>
  <si>
    <t>Прокладка глушителя (медная) Дельта</t>
  </si>
  <si>
    <t>Реле поворотов со звуком Дельта</t>
  </si>
  <si>
    <t>Реле поворотов квадратное Дельта</t>
  </si>
  <si>
    <t>Резиновое кольцо на крышку стартера Дельта</t>
  </si>
  <si>
    <t>Реле-регулятор напряжения Дкльта (4 контакта квадратом)</t>
  </si>
  <si>
    <t>Сальники передней вилки Альфа/Aктив (26*37*10,5)</t>
  </si>
  <si>
    <t>Трос газа Альфа 110 куб. 870 мм</t>
  </si>
  <si>
    <t>Трос газа Дельта 110мм</t>
  </si>
  <si>
    <t>Трос сцепления Дельта</t>
  </si>
  <si>
    <t>Трос сцепления Альфа 1050 мм</t>
  </si>
  <si>
    <t>Цепь привода колеса 420L*98H, Дельта</t>
  </si>
  <si>
    <t>Клапан впускной 110 куб, выпускной к-кт Актив</t>
  </si>
  <si>
    <t>Кнопка (дальний и ближний свет) Актив  на 3 выхода</t>
  </si>
  <si>
    <t>Патрубок к карбюратору Актив 110 куб.</t>
  </si>
  <si>
    <t>Переключатели (лев.+прав.) Актив к-кт</t>
  </si>
  <si>
    <t xml:space="preserve">Планка распредвала с пружинкой  Дельта 125 куб </t>
  </si>
  <si>
    <t>Пластик боковины верхней левой стороны Актив, старого образца.</t>
  </si>
  <si>
    <t xml:space="preserve">Пластик крыло заднее Viper Active 110 куб. </t>
  </si>
  <si>
    <t>Пыльник передней вилки Актив 110 куб. 26х37х13,5, пара</t>
  </si>
  <si>
    <t>Резинки задних подножек к-кт Актив</t>
  </si>
  <si>
    <t xml:space="preserve">Датчик скорости/коробки передач CB/CG 125/150 куб. </t>
  </si>
  <si>
    <t xml:space="preserve">Датчик скорости/коробки передач CB/CG 125/150/200/250 куб. </t>
  </si>
  <si>
    <t xml:space="preserve">Трос сцепления  мото 112 см </t>
  </si>
  <si>
    <t>Генератор CG150-200 внутри 90 мм</t>
  </si>
  <si>
    <t>Блок переключателей мото к-т</t>
  </si>
  <si>
    <t>Магнит (ротор) мото диаметр 90 мм</t>
  </si>
  <si>
    <t>Релле стартера с предохранителем мото</t>
  </si>
  <si>
    <t>26.01.2024 г.</t>
  </si>
  <si>
    <t>https://scooterok.pro/p625126610-variator-perednij-tornado.html</t>
  </si>
  <si>
    <t>https://scooterok.pro/p626031188-akkumulyator-12v-23ah.html</t>
  </si>
  <si>
    <t>https://scooterok.pro/p626031189-akkumulyator-12v-23ah.html</t>
  </si>
  <si>
    <t>https://scooterok.pro/p626031190-akkumulyator-12v-23ah.html</t>
  </si>
  <si>
    <t>https://scooterok.pro/p626031191-akkumulyator-12v-4ah.html</t>
  </si>
  <si>
    <t>https://scooterok.pro/p626031192-akkumulyator-12v-ytx4l.html</t>
  </si>
  <si>
    <t>https://scooterok.pro/p626031193-akkumulyator-12v-ytx5l.html</t>
  </si>
  <si>
    <t>https://scooterok.pro/p626031194-akkumulyator-12v-5ah.html</t>
  </si>
  <si>
    <t>https://scooterok.pro/p626031195-akkumulyator-12v-5ah.html</t>
  </si>
  <si>
    <t>https://scooterok.pro/p626031196-akkumulyator-12v-razmer.html</t>
  </si>
  <si>
    <t>https://scooterok.pro/p626031197-akkumulyator-12v-ytx7a.html</t>
  </si>
  <si>
    <t>https://scooterok.pro/p626031198-akkumulyator-vysokaya-7ah.html</t>
  </si>
  <si>
    <t>https://scooterok.pro/p626031199-akkumulyator-12v-7ah.html</t>
  </si>
  <si>
    <t>https://scooterok.pro/p626031200-akkumulyator-12v-7ah.html</t>
  </si>
  <si>
    <t>https://scooterok.pro/p626031201-akkumulyator-12v-ytx9a.html</t>
  </si>
  <si>
    <t>https://scooterok.pro/p626031202-akkumulyator-12v-6mts9.html</t>
  </si>
  <si>
    <t>https://scooterok.pro/p626031203-akkumulyator-12v-9ah.html</t>
  </si>
  <si>
    <t>https://scooterok.pro/p626031204-akkumulyator-1519425-pastovyj.html</t>
  </si>
  <si>
    <t>https://scooterok.pro/p626031205-akkumulyator-12v-12ah.html</t>
  </si>
  <si>
    <t>https://scooterok.pro/p626031206-akkumulyator-12v-12ah.html</t>
  </si>
  <si>
    <t>https://scooterok.pro/p626031208-akkumulyator-18ah-13570140.html</t>
  </si>
  <si>
    <t>https://scooterok.pro/p626031209-akkumulyator-12v-yt20.html</t>
  </si>
  <si>
    <t>https://scooterok.pro/p626031211-zaryadnoe-ustrojstvo-6v12v.html</t>
  </si>
  <si>
    <t>https://scooterok.pro/p626031212-zaryadnoe-ustrojstvo-6v12v.html</t>
  </si>
  <si>
    <t>https://scooterok.pro/p626031213-zaryadnoe-ustrojstvo-amp.html</t>
  </si>
  <si>
    <t>https://scooterok.pro/p626031214-zaryadnoe-ustrojstvo-dlya.html</t>
  </si>
  <si>
    <t>https://scooterok.pro/p627307862-bendiks-obgonnaya-mufta.html</t>
  </si>
  <si>
    <t>https://scooterok.pro/p627358623-stator-tornado-250.html</t>
  </si>
  <si>
    <t>https://scooterok.pro/p627358625-karbyurator-viper-tornado.html</t>
  </si>
  <si>
    <t>https://scooterok.pro/p627358626-katushka-zazhiganiya-tornado.html</t>
  </si>
  <si>
    <t>https://scooterok.pro/p627358627-kolenval-sbore-tornado.html</t>
  </si>
  <si>
    <t>https://scooterok.pro/p627358628-kolodki-stsepleniya-tornado.html</t>
  </si>
  <si>
    <t>https://scooterok.pro/p627358629-koltsa-porshnevye-ch250.html</t>
  </si>
  <si>
    <t>https://scooterok.pro/p627358630-support-tormoznoj-zadnij.html</t>
  </si>
  <si>
    <t>https://scooterok.pro/p627358631-rotor-magnit-generatora.html</t>
  </si>
  <si>
    <t>https://scooterok.pro/p627358633-natyazhitel-tsepi-grm.html</t>
  </si>
  <si>
    <t>https://scooterok.pro/p627358634-patrubok-karbyuratora-tornado.html</t>
  </si>
  <si>
    <t>https://scooterok.pro/p627358635-plastik-perednij-gde.html</t>
  </si>
  <si>
    <t>https://scooterok.pro/p627358636-povoroty-perednie-viper.html</t>
  </si>
  <si>
    <t>https://scooterok.pro/p627358637-porshen-viper-tornado.html</t>
  </si>
  <si>
    <t>https://scooterok.pro/p627358638-prokladki-dvigatelya-viper.html</t>
  </si>
  <si>
    <t>https://scooterok.pro/p627358639-pereklyuchateli-pulty-rulyatornadobravo.html</t>
  </si>
  <si>
    <t>https://scooterok.pro/p627358641-porshnevaya-gruppa-sbore.html</t>
  </si>
  <si>
    <t>https://scooterok.pro/p627358642-remen-918h225-vajper.html</t>
  </si>
  <si>
    <t>https://scooterok.pro/p627358643-remen-918h225-viper.html</t>
  </si>
  <si>
    <t>https://scooterok.pro/p627358644-roliki-variatora-grtornado.html</t>
  </si>
  <si>
    <t>https://scooterok.pro/p627358645-starter-viper-tornado.html</t>
  </si>
  <si>
    <t>https://scooterok.pro/p627358646-stator-generatora-vajper.html</t>
  </si>
  <si>
    <t>https://scooterok.pro/p627358647-stekla-perednih-povorotov.html</t>
  </si>
  <si>
    <t>https://scooterok.pro/p627358648-steklo-vetrovoe-vajper.html</t>
  </si>
  <si>
    <t>https://scooterok.pro/p627358649-stseplenie-zadnee-sbore.html</t>
  </si>
  <si>
    <t>https://scooterok.pro/p627358651-fara-perednyaya-tornado.html</t>
  </si>
  <si>
    <t>https://scooterok.pro/p627358652-element-vozdushnogo-filtra.html</t>
  </si>
  <si>
    <t>https://scooterok.pro/p627358653-tsep-grm-vajper.html</t>
  </si>
  <si>
    <t>https://scooterok.pro/p627358654-tsep-maslyanogo-nasosa.html</t>
  </si>
  <si>
    <t>https://scooterok.pro/p627358655-shlang-tormoznoj-zadnij.html</t>
  </si>
  <si>
    <t>https://scooterok.pro/p629324658-bendiks-startera-sbore.html</t>
  </si>
  <si>
    <t>https://scooterok.pro/p629350634-plastik-zadnij-bryzgovik.html</t>
  </si>
  <si>
    <t>https://scooterok.pro/p629350635-val-vtorichnyj-reduktora.html</t>
  </si>
  <si>
    <t>https://scooterok.pro/p629350636-variator-perednij-gy6.html</t>
  </si>
  <si>
    <t>https://scooterok.pro/p629350639-glushitel-sbore-125.html</t>
  </si>
  <si>
    <t>https://scooterok.pro/p629350640-golovka-tsilindra-gy6.html</t>
  </si>
  <si>
    <t>https://scooterok.pro/p629350641-golovka-tsilindra-sbore.html</t>
  </si>
  <si>
    <t>https://scooterok.pro/p629350644-golovka-tsilindra-150.html</t>
  </si>
  <si>
    <t>https://scooterok.pro/p629350645-golovka-tsilindra-gy6.html</t>
  </si>
  <si>
    <t>https://scooterok.pro/p629350646-dvigatel-sbore-gy6.html</t>
  </si>
  <si>
    <t>https://scooterok.pro/p629350647-zavodnaya-nozhka-gy6.html</t>
  </si>
  <si>
    <t>https://scooterok.pro/p629350648-karbyurator-diffuzor-koso.html</t>
  </si>
  <si>
    <t>https://scooterok.pro/p629350649-karbyurator-dvigatel-gy6.html</t>
  </si>
  <si>
    <t>https://scooterok.pro/p629350651-karter-levyj-dlinnyj.html</t>
  </si>
  <si>
    <t>https://scooterok.pro/p629350652-karter-zalivnaya-gorlovina.html</t>
  </si>
  <si>
    <t>https://scooterok.pro/p629350653-karter-pravyj-dvigatelya.html</t>
  </si>
  <si>
    <t>https://scooterok.pro/p629350654-klapana-gy6-125.html</t>
  </si>
  <si>
    <t>https://scooterok.pro/p629350655-klapana-gy6-150.html</t>
  </si>
  <si>
    <t>https://scooterok.pro/p629350656-porshnevaya-gruppa-pitbajk.html</t>
  </si>
  <si>
    <t>https://scooterok.pro/p629350657-kozhuh-ohlazhdeniya-dvigatelya.html</t>
  </si>
  <si>
    <t>https://scooterok.pro/p629350658-kozhuh-obduva-tsilindra.html</t>
  </si>
  <si>
    <t>https://scooterok.pro/p629350659-kolenval-gy6-150.html</t>
  </si>
  <si>
    <t>https://scooterok.pro/p629350660-kolenval-sbore-gy6.html</t>
  </si>
  <si>
    <t>https://scooterok.pro/p629350661-kolenval-wh150-udlinennyj.html</t>
  </si>
  <si>
    <t>https://scooterok.pro/p629350662-koleno-glushitelya-gy6.html</t>
  </si>
  <si>
    <t>https://scooterok.pro/p629350663-kolodki-stsepleniya-zadnie.html</t>
  </si>
  <si>
    <t>https://scooterok.pro/p629350664-koltsa-porshnevye-gy6.html</t>
  </si>
  <si>
    <t>https://scooterok.pro/p629350665-koltsa-porshnevye-gy6.html</t>
  </si>
  <si>
    <t>https://scooterok.pro/p629350666-koltsa-porshnevye-gy6.html</t>
  </si>
  <si>
    <t>https://scooterok.pro/p629350667-koltsa-porshnevye-gy6.html</t>
  </si>
  <si>
    <t>https://scooterok.pro/p629350668-koltsa-porshnevye-gy6.html</t>
  </si>
  <si>
    <t>https://scooterok.pro/p629350669-koltsa-porshnevye-gy6.html</t>
  </si>
  <si>
    <t>https://scooterok.pro/p629350670-koltsa-porshnevye-gy6.html</t>
  </si>
  <si>
    <t>https://scooterok.pro/p629350671-koltsa-porshnevye-gy6.html</t>
  </si>
  <si>
    <t>https://scooterok.pro/p629350673-koromyslo-roker-klapana.html</t>
  </si>
  <si>
    <t>https://scooterok.pro/p629350675-krylchatka-ohlazhdeniya-dvigatelya.html</t>
  </si>
  <si>
    <t>https://scooterok.pro/p629350676-krylchatka-variatora-perednego.html</t>
  </si>
  <si>
    <t>https://scooterok.pro/p629350677-kryshka-zavodnaya-variatora.html</t>
  </si>
  <si>
    <t>https://scooterok.pro/p629350678-kryshka-klapanov-golovki.html</t>
  </si>
  <si>
    <t>https://scooterok.pro/p629350680-kryshka-krylchatki-magneto.html</t>
  </si>
  <si>
    <t>https://scooterok.pro/p629350681-rotor-generatora-magnit.html</t>
  </si>
  <si>
    <t>https://scooterok.pro/p629350682-maslyanyj-nasos-dvigatelya.html</t>
  </si>
  <si>
    <t>https://scooterok.pro/p629350683-membrana-karbyuratora-gy6.html</t>
  </si>
  <si>
    <t>https://scooterok.pro/p629350684-membrana-karbyuratora-gy6.html</t>
  </si>
  <si>
    <t>https://scooterok.pro/p629350685-napravlyayuschie-variatora-gy6.html</t>
  </si>
  <si>
    <t>https://scooterok.pro/p629350686-napravlyayuschie-tsepi-grm.html</t>
  </si>
  <si>
    <t>https://scooterok.pro/p629350687-natyazhitel-tsepi-grm.html</t>
  </si>
  <si>
    <t>https://scooterok.pro/p629350690-patrubok-vpusknoj-kollektor.html</t>
  </si>
  <si>
    <t>https://scooterok.pro/p629350691-patrubok-vozdushnogo-filtra.html</t>
  </si>
  <si>
    <t>https://scooterok.pro/p629350693-podshipnik-6004-vala.html</t>
  </si>
  <si>
    <t>https://scooterok.pro/p629350695-podshipnik-zadnego-variatorastsepleniya.html</t>
  </si>
  <si>
    <t>https://scooterok.pro/p629350696-porshen-sbore-gy6.html</t>
  </si>
  <si>
    <t>https://scooterok.pro/p629350697-porshen-sbore-dvigatelya.html</t>
  </si>
  <si>
    <t>https://scooterok.pro/p629350698-porshen-gy6-125.html</t>
  </si>
  <si>
    <t>https://scooterok.pro/p629350699-porshen-sbore-gy6.html</t>
  </si>
  <si>
    <t>https://scooterok.pro/p629350700-porshen-sbore-gy6.html</t>
  </si>
  <si>
    <t>https://scooterok.pro/p629350701-porshen-sbore-dvigatel.html</t>
  </si>
  <si>
    <t>https://scooterok.pro/p629350702-porshen-gy6-150.html</t>
  </si>
  <si>
    <t>https://scooterok.pro/p629350703-porshnevaya-gruppa-sbore.html</t>
  </si>
  <si>
    <t>https://scooterok.pro/p629350704-porshnevaya-gruppa-sbore.html</t>
  </si>
  <si>
    <t>https://scooterok.pro/p629350705-porshnevaya-gruppa-sbore.html</t>
  </si>
  <si>
    <t>https://scooterok.pro/p629350707-postelpenal-gy6-125150.html</t>
  </si>
  <si>
    <t>https://scooterok.pro/p629350708-prokladka-tekstolitovaya-karbyuratora.html</t>
  </si>
  <si>
    <t>https://scooterok.pro/p629350709-prokladki-dvigatelya-524.html</t>
  </si>
  <si>
    <t>https://scooterok.pro/p629350710-prokladka-klapannoj-kryshkigolovki.html</t>
  </si>
  <si>
    <t>https://scooterok.pro/p629350711-prokladki-dvigatelya-viper.html</t>
  </si>
  <si>
    <t>https://scooterok.pro/p629350712-prokladki-tsilindra-dvigatel.html</t>
  </si>
  <si>
    <t>https://scooterok.pro/p629350713-prokladki-porshnevoj-gy6.html</t>
  </si>
  <si>
    <t>https://scooterok.pro/p629350714-raspredval-dlya-dvigatelya.html</t>
  </si>
  <si>
    <t>https://scooterok.pro/p629350715-raspredval-gy6-125150.html</t>
  </si>
  <si>
    <t>https://scooterok.pro/p629350716-rele-regulyator-gy6.html</t>
  </si>
  <si>
    <t>https://scooterok.pro/p629350717-rele-regulyator-napryazheniya.html</t>
  </si>
  <si>
    <t>https://scooterok.pro/p629350718-rele-regulyator-gy6.html</t>
  </si>
  <si>
    <t>https://scooterok.pro/p629350719-remkomplekt-karbyuratora-dvigatel.html</t>
  </si>
  <si>
    <t>https://scooterok.pro/p629350720-remen-743x20-powerlink.html</t>
  </si>
  <si>
    <t>https://scooterok.pro/p629350721-remen-743h20-disk.html</t>
  </si>
  <si>
    <t>https://scooterok.pro/p629350722-remen-842h20-gy6.html</t>
  </si>
  <si>
    <t>https://scooterok.pro/p629350723-remen-835h20-gy6.html</t>
  </si>
  <si>
    <t>https://scooterok.pro/p629350724-mufta-kardannogo-vala.html</t>
  </si>
  <si>
    <t>https://scooterok.pro/p629350725-remen-842h20-disk.html</t>
  </si>
  <si>
    <t>https://scooterok.pro/p629350726-roliki-variatora-gy6.html</t>
  </si>
  <si>
    <t>https://scooterok.pro/p629350727-roliki-variatora-gy6.html</t>
  </si>
  <si>
    <t>https://scooterok.pro/p629350728-roliki-variatora-125gr.html</t>
  </si>
  <si>
    <t>https://scooterok.pro/p629350730-sajlentblok-dvigatelya-282010.html</t>
  </si>
  <si>
    <t>https://scooterok.pro/p629350731-sajlentblok-zadnego-amortizatora.html</t>
  </si>
  <si>
    <t>https://scooterok.pro/p629350732-salniki-klapanov-gy6.html</t>
  </si>
  <si>
    <t>https://scooterok.pro/p629350733-salniki-dvigatelya-gy6.html</t>
  </si>
  <si>
    <t>https://scooterok.pro/p629350734-salniki-perednih-amort.html</t>
  </si>
  <si>
    <t>https://scooterok.pro/p629350735-sektor-zavodnoj-gy6.html</t>
  </si>
  <si>
    <t>https://scooterok.pro/p629350736-sektor-zavodnoj-gy6.html</t>
  </si>
  <si>
    <t>https://scooterok.pro/p629350737-starter-viper-storm.html</t>
  </si>
  <si>
    <t>https://scooterok.pro/p629350738-stator-generatora-skuter.html</t>
  </si>
  <si>
    <t>https://scooterok.pro/p629350739-stator-katushek-krepleniya.html</t>
  </si>
  <si>
    <t>https://scooterok.pro/p629350742-suhar-klapana-deltaalphaactivegy6.html</t>
  </si>
  <si>
    <t>https://scooterok.pro/p629350743-stseplenie-gy6-125150.html</t>
  </si>
  <si>
    <t>https://scooterok.pro/p629350744-tormoznye-kolodki-gy6.html</t>
  </si>
  <si>
    <t>https://scooterok.pro/p629350745-tormoznye-kolodki-gy6.html</t>
  </si>
  <si>
    <t>https://scooterok.pro/p629350746-tormoznye-kolodki-gy6.html</t>
  </si>
  <si>
    <t>https://scooterok.pro/p629350747-tormoznye-kolodki-barabannye.html</t>
  </si>
  <si>
    <t>https://scooterok.pro/p629350750-tros-gaza-gy6.html</t>
  </si>
  <si>
    <t>https://scooterok.pro/p629350751-tros-gaza-skuter.html</t>
  </si>
  <si>
    <t>https://scooterok.pro/p629350752-diski-stsepleniya-hanterjianshe.html</t>
  </si>
  <si>
    <t>https://scooterok.pro/p629350753-filtr-vozdushnyj-sbore.html</t>
  </si>
  <si>
    <t>https://scooterok.pro/p629350754-filtr-vozdushnyj-korotkim.html</t>
  </si>
  <si>
    <t>https://scooterok.pro/p629350755-filtr-vozdushnyj-gy6.html</t>
  </si>
  <si>
    <t>https://scooterok.pro/p629350756-element-vozdushnogo-filtra.html</t>
  </si>
  <si>
    <t>https://scooterok.pro/p629350757-element-vozdushnogo-filtra.html</t>
  </si>
  <si>
    <t>https://scooterok.pro/p629350759-hrapovik-sbore-valom.html</t>
  </si>
  <si>
    <t>https://scooterok.pro/p629350760-tsep-zvena-maslyanogo.html</t>
  </si>
  <si>
    <t>https://scooterok.pro/p629350761-tsep-raspredvala-zvenev.html</t>
  </si>
  <si>
    <t>https://scooterok.pro/p629350762-tsep-raspredvala-zvenev.html</t>
  </si>
  <si>
    <t>https://scooterok.pro/p629350763-shesternya-kolenvala-konusnaya.html</t>
  </si>
  <si>
    <t>https://scooterok.pro/p629350764-shpilki-golovki-tsilindra.html</t>
  </si>
  <si>
    <t>https://scooterok.pro/p629350765-shpilki-tsilindra-gy6.html</t>
  </si>
  <si>
    <t>https://scooterok.pro/p629350766-shponka-kolenvala-gy6.html</t>
  </si>
  <si>
    <t>https://scooterok.pro/p629350767-schetki-startera-gy6.html</t>
  </si>
  <si>
    <t>https://scooterok.pro/p629350768-schup-maslyanyj-gy6.html</t>
  </si>
  <si>
    <t>https://scooterok.pro/p629354625-bendiks-dvigatelya-gy6.html</t>
  </si>
  <si>
    <t>https://scooterok.pro/p629360341-bryzgovik-dvigatelya-gy6.html</t>
  </si>
  <si>
    <t>https://scooterok.pro/p629360342-plastik-zadnij-bryzgovik.html</t>
  </si>
  <si>
    <t>https://scooterok.pro/p629360343-bolt-zavodnoj-kryshki.html</t>
  </si>
  <si>
    <t>https://scooterok.pro/p629360344-bolt-zavodnoj-kryshki.html</t>
  </si>
  <si>
    <t>https://scooterok.pro/p629360345-bokovaya-podnozhka-skuter.html</t>
  </si>
  <si>
    <t>https://scooterok.pro/p629360346-vakuumnyj-kran-honda.html</t>
  </si>
  <si>
    <t>https://scooterok.pro/p629360347-vakuumnyj-kran-gy6.html</t>
  </si>
  <si>
    <t>https://scooterok.pro/p629360348-val-reduktora-vtorichnyj.html</t>
  </si>
  <si>
    <t>https://scooterok.pro/p629360349-val-reduktora-vtorichnyj.html</t>
  </si>
  <si>
    <t>https://scooterok.pro/p629360350-variator-perednij-gy6.html</t>
  </si>
  <si>
    <t>https://scooterok.pro/p629360351-variator-perednij-gy6.html</t>
  </si>
  <si>
    <t>https://scooterok.pro/p629360352-variator-perednij-gy6.html</t>
  </si>
  <si>
    <t>https://scooterok.pro/p629360353-vtulki-napravlyayuschie-golovkiporshnevoj.html</t>
  </si>
  <si>
    <t>https://scooterok.pro/p629360354-vtulka-sektora-zavodnoj.html</t>
  </si>
  <si>
    <t>https://scooterok.pro/p629360355-vtulka-kryshki-variatora.html</t>
  </si>
  <si>
    <t>https://scooterok.pro/p629360356-vtulki-napravlyayuschie-golovki.html</t>
  </si>
  <si>
    <t>https://scooterok.pro/p629360357-gajka-krepleniya-glushitelya.html</t>
  </si>
  <si>
    <t>https://scooterok.pro/p629360358-gajka-generatora-samokontrogayuschaya.html</t>
  </si>
  <si>
    <t>https://scooterok.pro/p629360359-gajka-zadnego-kolesa.html</t>
  </si>
  <si>
    <t>https://scooterok.pro/p629360360-gajka-kolenvala-gy6.html</t>
  </si>
  <si>
    <t>https://scooterok.pro/p629360362-glushitel-tonkij-dvigatelya.html</t>
  </si>
  <si>
    <t>https://scooterok.pro/p629360363-golovka-tsilindra-gy6.html</t>
  </si>
  <si>
    <t>https://scooterok.pro/p629360364-golovka-tsilindra-gy6.html</t>
  </si>
  <si>
    <t>https://scooterok.pro/p629360365-golovka-tsilindra-5000.html</t>
  </si>
  <si>
    <t>https://scooterok.pro/p629360366-datchik-toplivnyj-bak.html</t>
  </si>
  <si>
    <t>https://scooterok.pro/p629360367-datchik-holla-dvigatelya.html</t>
  </si>
  <si>
    <t>https://scooterok.pro/p629360368-dvigatel-sbore-gy6.html</t>
  </si>
  <si>
    <t>https://scooterok.pro/p629360369-dvigatel-sbore-skuter.html</t>
  </si>
  <si>
    <t>https://scooterok.pro/p629360372-disk-kolesnyj-zadnij.html</t>
  </si>
  <si>
    <t>https://scooterok.pro/p629360374-disk-kolesnyj-zadnij.html</t>
  </si>
  <si>
    <t>https://scooterok.pro/p629360375-disk-kolesnyj-zadnij.html</t>
  </si>
  <si>
    <t>https://scooterok.pro/p629360376-zvyozdochka-privoda-grm.html</t>
  </si>
  <si>
    <t>https://scooterok.pro/p629360377-tormoznye-kolodki-muravejtula.html</t>
  </si>
  <si>
    <t>https://scooterok.pro/p629360378-zavodnaya-nozhka-gy6.html</t>
  </si>
  <si>
    <t>https://scooterok.pro/p629360379-karbyurator-gy6-kub.html</t>
  </si>
  <si>
    <t>https://scooterok.pro/p629360381-karter-zalivnaya-gorlovina.html</t>
  </si>
  <si>
    <t>https://scooterok.pro/p629360382-karter-levyj-dvigatelya.html</t>
  </si>
  <si>
    <t>https://scooterok.pro/p629360383-karter-levyj-5080100.html</t>
  </si>
  <si>
    <t>https://scooterok.pro/p629360384-karter-pravyj-gy6.html</t>
  </si>
  <si>
    <t>https://scooterok.pro/p629360385-katushka-zazhiganiya-honda.html</t>
  </si>
  <si>
    <t>https://scooterok.pro/p629360386-klapan-gy6-100.html</t>
  </si>
  <si>
    <t>https://scooterok.pro/p629360387-klapan-vpusknoj-vypusknoj.html</t>
  </si>
  <si>
    <t>https://scooterok.pro/p629360388-klapana-gy6-kub.html</t>
  </si>
  <si>
    <t>https://scooterok.pro/p629360389-kozhuh-zaschity-ohlazhdeniya.html</t>
  </si>
  <si>
    <t>https://scooterok.pro/p629360390-kolenval-gy6-kub.html</t>
  </si>
  <si>
    <t>https://scooterok.pro/p629360391-kolenval-sbore-gy6.html</t>
  </si>
  <si>
    <t>https://scooterok.pro/p629360392-kolenval-gy6-kub.html</t>
  </si>
  <si>
    <t>https://scooterok.pro/p629360393-kolenval-sbore-dvigatel.html</t>
  </si>
  <si>
    <t>https://scooterok.pro/p629360394-koleno-glushitelya-gy6.html</t>
  </si>
  <si>
    <t>https://scooterok.pro/p629360395-kolodki-zadnego-stsepleniya.html</t>
  </si>
  <si>
    <t>https://scooterok.pro/p629360396-tormoznye-kolodki-zadnie.html</t>
  </si>
  <si>
    <t>https://scooterok.pro/p629360397-koltsa-porshnevye-gy6.html</t>
  </si>
  <si>
    <t>https://scooterok.pro/p629360398-koltsa-porshnevye-gy6.html</t>
  </si>
  <si>
    <t>https://scooterok.pro/p629360399-koltsa-porshnevye-gy6.html</t>
  </si>
  <si>
    <t>https://scooterok.pro/p629360401-koltsa-porshnevye-gy6.html</t>
  </si>
  <si>
    <t>https://scooterok.pro/p629360402-koltsa-porshnevye-gy6.html</t>
  </si>
  <si>
    <t>https://scooterok.pro/p629360403-koltsa-porshnevye-gy6.html</t>
  </si>
  <si>
    <t>https://scooterok.pro/p629360404-koltsa-porshnevye-gy6.html</t>
  </si>
  <si>
    <t>https://scooterok.pro/p629360405-koltsa-porshnevye-gy6.html</t>
  </si>
  <si>
    <t>https://scooterok.pro/p629360406-koltsa-porshnevye-gy6.html</t>
  </si>
  <si>
    <t>https://scooterok.pro/p629360407-koltsa-porshnevye-gy6.html</t>
  </si>
  <si>
    <t>https://scooterok.pro/p629360408-koltsa-porshnevye-gy6.html</t>
  </si>
  <si>
    <t>https://scooterok.pro/p629360409-koltso-stopornoe-polumesyatsa.html</t>
  </si>
  <si>
    <t>https://scooterok.pro/p629360411-kommutator-gy6-80gy6.html</t>
  </si>
  <si>
    <t>https://scooterok.pro/p629360412-koromyslorokera-gy6-506080.html</t>
  </si>
  <si>
    <t>https://scooterok.pro/p629360414-krylchatka-magneto-gy6.html</t>
  </si>
  <si>
    <t>https://scooterok.pro/p629360415-kozhuh-obduva-krylchatki.html</t>
  </si>
  <si>
    <t>https://scooterok.pro/p629360416-krylchatka-perednego-variatora.html</t>
  </si>
  <si>
    <t>https://scooterok.pro/p629360417-kryshka-variatora-korotkaya.html</t>
  </si>
  <si>
    <t>https://scooterok.pro/p629360418-kryshka-variatora-dlinnaya.html</t>
  </si>
  <si>
    <t>https://scooterok.pro/p629360419-kryshka-golovki-tsilindra.html</t>
  </si>
  <si>
    <t>https://scooterok.pro/p629360420-rotor-generatora-kubgy6.html</t>
  </si>
  <si>
    <t>https://scooterok.pro/p629360421-manzhet-prokladki-patrubka.html</t>
  </si>
  <si>
    <t>https://scooterok.pro/p629360422-maslyanyj-nasos-gy6.html</t>
  </si>
  <si>
    <t>https://scooterok.pro/p629360423-membrana-karbyuratora-gy6.html</t>
  </si>
  <si>
    <t>https://scooterok.pro/p629360424-membrana-karbyuratora-gy6.html</t>
  </si>
  <si>
    <t>https://scooterok.pro/p629360425-nabor-knopok-sveta.html</t>
  </si>
  <si>
    <t>https://scooterok.pro/p629360426-napravlyayuschie-tsepi-gy6.html</t>
  </si>
  <si>
    <t>https://scooterok.pro/p629360427-natyazhitel-tsepi-grm.html</t>
  </si>
  <si>
    <t>https://scooterok.pro/p629360428-patron-lampy-fary.html</t>
  </si>
  <si>
    <t>https://scooterok.pro/p629360429-patrubok-karbyuratoru-gy6.html</t>
  </si>
  <si>
    <t>https://scooterok.pro/p629360430-patrubok-vozdushnogo-filtra.html</t>
  </si>
  <si>
    <t>https://scooterok.pro/p629360432-podshipnik-kolenvala-203a17.html</t>
  </si>
  <si>
    <t>https://scooterok.pro/p629360433-podshipnik-igolchatyj-vtulka.html</t>
  </si>
  <si>
    <t>https://scooterok.pro/p629360435-porshen-4700-std.html</t>
  </si>
  <si>
    <t>https://scooterok.pro/p629360436-porshen-sbore-4725.html</t>
  </si>
  <si>
    <t>https://scooterok.pro/p629360437-porshen-gy6-kub.html</t>
  </si>
  <si>
    <t>https://scooterok.pro/p629360438-porshen-sbore-4700.html</t>
  </si>
  <si>
    <t>https://scooterok.pro/p629360439-porshnevaya-gruppa-sbore.html</t>
  </si>
  <si>
    <t>https://scooterok.pro/p629360440-porshnevaya-gruppa-gy6.html</t>
  </si>
  <si>
    <t>https://scooterok.pro/p629360441-porshnevaya-gruppa-sbore.html</t>
  </si>
  <si>
    <t>https://scooterok.pro/p629360443-porshnevaya-gruppa-sbore.html</t>
  </si>
  <si>
    <t>https://scooterok.pro/p629360444-porshnevaya-gruppa-gy6.html</t>
  </si>
  <si>
    <t>https://scooterok.pro/p629360445-porshnevaya-gruppa-sbore.html</t>
  </si>
  <si>
    <t>https://scooterok.pro/p629360446-porshnevaya-gruppa-gy6.html</t>
  </si>
  <si>
    <t>https://scooterok.pro/p629360449-postel-raspredvala-koromyslom.html</t>
  </si>
  <si>
    <t>https://scooterok.pro/p629360450-predohranitel-steklyannyj-korpuse.html</t>
  </si>
  <si>
    <t>https://scooterok.pro/p629360451-predohranitel-steklyannyj-100.html</t>
  </si>
  <si>
    <t>https://scooterok.pro/p629360452-prokladka-glushitelya-gy6.html</t>
  </si>
  <si>
    <t>https://scooterok.pro/p629360453-prokladka-glushitelya-gy6.html</t>
  </si>
  <si>
    <t>https://scooterok.pro/p629360454-prokladka-glushitelya-gy6.html</t>
  </si>
  <si>
    <t>https://scooterok.pro/p629360455-prokladka-karbyuratora-gy6.html</t>
  </si>
  <si>
    <t>https://scooterok.pro/p629360456-prokladki-dvigatelya-polnyj.html</t>
  </si>
  <si>
    <t>https://scooterok.pro/p629360457-prokladki-dvigatelya-47mm.html</t>
  </si>
  <si>
    <t>https://scooterok.pro/p629360459-prokladki-dvigatelya-gy6.html</t>
  </si>
  <si>
    <t>https://scooterok.pro/p629360460-prokladka-kryshki-golovki.html</t>
  </si>
  <si>
    <t>https://scooterok.pro/p629360461-pruzhina-zavodnogo-sektora.html</t>
  </si>
  <si>
    <t>https://scooterok.pro/p629360462-pruzhina-zadnego-variatora.html</t>
  </si>
  <si>
    <t>https://scooterok.pro/p629360463-pruzhiny-zadnego-stsepleniya.html</t>
  </si>
  <si>
    <t>https://scooterok.pro/p629360465-raspredval-gy6-5080100.html</t>
  </si>
  <si>
    <t>https://scooterok.pro/p629360466-reduktor-chastej-koleso.html</t>
  </si>
  <si>
    <t>https://scooterok.pro/p629360467-reduktor-chastej-koleso.html</t>
  </si>
  <si>
    <t>https://scooterok.pro/p629360468-rezistorsoprotivlenie-dvojnoj-provodom.html</t>
  </si>
  <si>
    <t>https://scooterok.pro/p629360469-rele-povorotov-gy6.html</t>
  </si>
  <si>
    <t>https://scooterok.pro/p629360470-rele-startera-vtyaguyuschee.html</t>
  </si>
  <si>
    <t>https://scooterok.pro/p629360471-rele-regulyator-napryazheniya.html</t>
  </si>
  <si>
    <t>https://scooterok.pro/p629360472-rele-regulyator-vyhodov.html</t>
  </si>
  <si>
    <t>https://scooterok.pro/p629360473-remen-669h18-gy6.html</t>
  </si>
  <si>
    <t>https://scooterok.pro/p629360474-remen-669h181-gy6.html</t>
  </si>
  <si>
    <t>https://scooterok.pro/p629360475-remen-variatora-669181.html</t>
  </si>
  <si>
    <t>https://scooterok.pro/p629360476-remen-724175-gy6.html</t>
  </si>
  <si>
    <t>https://scooterok.pro/p629360477-remen-729175-gy6.html</t>
  </si>
  <si>
    <t>https://scooterok.pro/p629360478-remen-variatora-729175.html</t>
  </si>
  <si>
    <t>https://scooterok.pro/p629360480-remen-729h175-disk.html</t>
  </si>
  <si>
    <t>https://scooterok.pro/p629360481-rem-komplekt-karbyuratora.html</t>
  </si>
  <si>
    <t>https://scooterok.pro/p629360482-rem-tormoznoj-mashinki.html</t>
  </si>
  <si>
    <t>https://scooterok.pro/p629360483-roliki-variatora-10gr.html</t>
  </si>
  <si>
    <t>https://scooterok.pro/p629360484-roliki-variatora-gy6.html</t>
  </si>
  <si>
    <t>https://scooterok.pro/p629360485-roliki-variatora-gy6.html</t>
  </si>
  <si>
    <t>https://scooterok.pro/p629360486-roliki-variatora-gy6.html</t>
  </si>
  <si>
    <t>https://scooterok.pro/p629360487-roliki-variatora-dvigatelya.html</t>
  </si>
  <si>
    <t>https://scooterok.pro/p629360489-perednego-kolesa-gy6.html</t>
  </si>
  <si>
    <t>https://scooterok.pro/p629360490-sajlentblok-dvigatelya-282210.html</t>
  </si>
  <si>
    <t>https://scooterok.pro/p629360491-sajlentblok-podveski-dvigatelya.html</t>
  </si>
  <si>
    <t>https://scooterok.pro/p629360492-salnik-kolenvala-gy6.html</t>
  </si>
  <si>
    <t>https://scooterok.pro/p629360493-salniki-kolenvala-gy6.html</t>
  </si>
  <si>
    <t>https://scooterok.pro/p629360494-salniki-dvigatelya-gy6.html</t>
  </si>
  <si>
    <t>https://scooterok.pro/p629360495-signal-zvukovoj-odinarnyj.html</t>
  </si>
  <si>
    <t>https://scooterok.pro/p629360496-sektor-zavodnoj-gy6.html</t>
  </si>
  <si>
    <t>https://scooterok.pro/p629360497-sektor-zavodnojpolumesyats-gy6.html</t>
  </si>
  <si>
    <t>https://scooterok.pro/p629360499-stator-generatora-dvigatelya.html</t>
  </si>
  <si>
    <t>https://scooterok.pro/p629360500-stseplenie-zadnee-sbore.html</t>
  </si>
  <si>
    <t>https://scooterok.pro/p629360501-semnik-fiksator-perednego.html</t>
  </si>
  <si>
    <t>https://scooterok.pro/p629360502-semnik-zadnego-variatora.html</t>
  </si>
  <si>
    <t>https://scooterok.pro/p629360503-shesternya-startera-tarelkanepodvizhnaya.html</t>
  </si>
  <si>
    <t>https://scooterok.pro/p629360504-tros-gaza-1800.html</t>
  </si>
  <si>
    <t>https://scooterok.pro/p629360505-tros-gaza-gy6.html</t>
  </si>
  <si>
    <t>https://scooterok.pro/p629360506-tros-zadnego-tormoza.html</t>
  </si>
  <si>
    <t>https://scooterok.pro/p629360507-tros-spidometra-kvadrat.html</t>
  </si>
  <si>
    <t>https://scooterok.pro/p629360508-tros-spidometra-viper.html</t>
  </si>
  <si>
    <t>https://scooterok.pro/p629360509-udlinitel-amortizatora-krasnyj.html</t>
  </si>
  <si>
    <t>https://scooterok.pro/p629360510-udlinitel-amortizatora-krasnyj.html</t>
  </si>
  <si>
    <t>https://scooterok.pro/p629360511-filtr-vozdushnyj-gy6.html</t>
  </si>
  <si>
    <t>https://scooterok.pro/p629360512-filtr-vozdushnyj-gy6.html</t>
  </si>
  <si>
    <t>https://scooterok.pro/p629360513-filtr-maslyannyj-setochka.html</t>
  </si>
  <si>
    <t>https://scooterok.pro/p629360514-element-vozdushnogo-filtra.html</t>
  </si>
  <si>
    <t>https://scooterok.pro/p629360515-element-vozdushnogo-filtra.html</t>
  </si>
  <si>
    <t>https://scooterok.pro/p629360516-homut-glushitelya-rezinkoj.html</t>
  </si>
  <si>
    <t>https://scooterok.pro/p629360517-homut-ruchki-gaza.html</t>
  </si>
  <si>
    <t>https://scooterok.pro/p629360518-hrapovik-zubov-gy6.html</t>
  </si>
  <si>
    <t>https://scooterok.pro/p629360519-tsep-grm-82zv.html</t>
  </si>
  <si>
    <t>https://scooterok.pro/p629360520-tsep-grm-zvena.html</t>
  </si>
  <si>
    <t>https://scooterok.pro/p629360522-shesternya-variatora-gy6.html</t>
  </si>
  <si>
    <t>https://scooterok.pro/p629360523-shesternya-maslonasosa-plastikovaya.html</t>
  </si>
  <si>
    <t>https://scooterok.pro/p629360524-shpilka-glushitelya-gy6.html</t>
  </si>
  <si>
    <t>https://scooterok.pro/p629360526-shpilki-tsilindraporshnevoj-gy6.html</t>
  </si>
  <si>
    <t>https://scooterok.pro/p629360527-schetki-startera-gy6.html</t>
  </si>
  <si>
    <t>https://scooterok.pro/p629360529-schup-maslyanyj-gy6.html</t>
  </si>
  <si>
    <t>https://scooterok.pro/p629360530-elektromagnitnyj-klapan-karbyuratoraelektropodsos.html</t>
  </si>
  <si>
    <t>https://scooterok.pro/p629366025-amortizator-perednij-alfa.html</t>
  </si>
  <si>
    <t>https://scooterok.pro/p643679101-perya-perednej-vilki.html</t>
  </si>
  <si>
    <t>https://scooterok.pro/p643679102-amortizator-perednij-delta.html</t>
  </si>
  <si>
    <t>https://scooterok.pro/p643679103-amortizator-zadnij-moto.html</t>
  </si>
  <si>
    <t>https://scooterok.pro/p643679105-amortizator-zadnij-delta.html</t>
  </si>
  <si>
    <t>https://scooterok.pro/p643679106-bagazhnik-zadnij-alpha.html</t>
  </si>
  <si>
    <t>https://scooterok.pro/p643679107-bagazhnik-zadnij-alfa.html</t>
  </si>
  <si>
    <t>https://scooterok.pro/p643679108-bagazhnik-zadnij-bolshoj.html</t>
  </si>
  <si>
    <t>https://scooterok.pro/p643679109-bak-toplivnyj-alfa.html</t>
  </si>
  <si>
    <t>https://scooterok.pro/p643679110-bak-toplivnyj-alfa.html</t>
  </si>
  <si>
    <t>https://scooterok.pro/p643679111-bak-toplivnyj-delta.html</t>
  </si>
  <si>
    <t>https://scooterok.pro/p643679112-plastik-bardachki-bokovye.html</t>
  </si>
  <si>
    <t>https://scooterok.pro/p643679113-plastik-bardachki-bokovye.html</t>
  </si>
  <si>
    <t>https://scooterok.pro/p643679114-plastik-bardachki-bokovye.html</t>
  </si>
  <si>
    <t>https://scooterok.pro/p643679115-plastik-bardachki-bokovye.html</t>
  </si>
  <si>
    <t>https://scooterok.pro/p643679116-plastik-bardachki-bokovye.html</t>
  </si>
  <si>
    <t>https://scooterok.pro/p643679117-bendiks-startera-delta.html</t>
  </si>
  <si>
    <t>https://scooterok.pro/p643679118-bolt-golovki-deltaalpha.html</t>
  </si>
  <si>
    <t>https://scooterok.pro/p643679119-bolt-regulirovki-klapanov.html</t>
  </si>
  <si>
    <t>https://scooterok.pro/p643679120-bolt-sliva-masla.html</t>
  </si>
  <si>
    <t>https://scooterok.pro/p643679121-val-zavodnoj-deltaalpha.html</t>
  </si>
  <si>
    <t>https://scooterok.pro/p643679122-val-pereklyucheniya-peredach.html</t>
  </si>
  <si>
    <t>https://scooterok.pro/p643679123-val-pereklyucheniya-peredach.html</t>
  </si>
  <si>
    <t>https://scooterok.pro/p643679124-vstavka-ruchki-gaza.html</t>
  </si>
  <si>
    <t>https://scooterok.pro/p643679125-val-ekstsentrik-razvoda.html</t>
  </si>
  <si>
    <t>https://scooterok.pro/p643679126-vilochki-sbore-kopirnym.html</t>
  </si>
  <si>
    <t>https://scooterok.pro/p643679128-vtulka-gajkoj-zadnego.html</t>
  </si>
  <si>
    <t>https://scooterok.pro/p643679129-vtulki-napravlyayuschie-golovki.html</t>
  </si>
  <si>
    <t>https://scooterok.pro/p643679130-gajka-gluhaya-verhnyaya.html</t>
  </si>
  <si>
    <t>https://scooterok.pro/p643679131-gajka-korziny-stsepleniya.html</t>
  </si>
  <si>
    <t>https://scooterok.pro/p643679133-glushitel-alpha-delta.html</t>
  </si>
  <si>
    <t>https://scooterok.pro/p643679134-golovka-tsilindra-deltaalpha.html</t>
  </si>
  <si>
    <t>https://scooterok.pro/p643679135-porshen-yamaha-axis.html</t>
  </si>
  <si>
    <t>https://scooterok.pro/p643679137-kozhuh-krylchatkiulitka-yamaha.html</t>
  </si>
  <si>
    <t>https://scooterok.pro/p643679138-golovka-tsilindra-sbore.html</t>
  </si>
  <si>
    <t>https://scooterok.pro/p643679140-gofry-perednih-amortizatorov.html</t>
  </si>
  <si>
    <t>https://scooterok.pro/p643679141-gofry-perednih-amortizatorov.html</t>
  </si>
  <si>
    <t>https://scooterok.pro/p643679144-datchik-korobki-peredach.html</t>
  </si>
  <si>
    <t>https://scooterok.pro/p643679145-datchik-skorosti-elektronnyj.html</t>
  </si>
  <si>
    <t>https://scooterok.pro/p643679146-datchik-tormoznoj-perednij.html</t>
  </si>
  <si>
    <t>https://scooterok.pro/p643679147-datchik-tormoznoj-zadnij.html</t>
  </si>
  <si>
    <t>https://scooterok.pro/p643679148-datchik-holla-delta.html</t>
  </si>
  <si>
    <t>https://scooterok.pro/p643679150-dvigatel-sbore-alfa.html</t>
  </si>
  <si>
    <t>https://scooterok.pro/p643679151-dvigatel-sbore-delta.html</t>
  </si>
  <si>
    <t>https://scooterok.pro/p643679152-dvigatel-sbore-delta.html</t>
  </si>
  <si>
    <t>https://scooterok.pro/p643679153-dempfernaya-rezinka-delta.html</t>
  </si>
  <si>
    <t>https://scooterok.pro/p643679154-dempfernye-rezinki-krasnye.html</t>
  </si>
  <si>
    <t>https://scooterok.pro/p643679155-zvezda-zadnyaya-deltaalpha.html</t>
  </si>
  <si>
    <t>https://scooterok.pro/p643679156-dempfer-zadnego-kolesa.html</t>
  </si>
  <si>
    <t>https://scooterok.pro/p643679157-disk-kolesnyj-litoj.html</t>
  </si>
  <si>
    <t>https://scooterok.pro/p643679158-disk-zadnij-1417.html</t>
  </si>
  <si>
    <t>https://scooterok.pro/p643679159-disk-kolesnyj-perednij.html</t>
  </si>
  <si>
    <t>https://scooterok.pro/p643679160-disk-stsepleniya-delta.html</t>
  </si>
  <si>
    <t>https://scooterok.pro/p643679161-dugi-zaschitnye-alfa.html</t>
  </si>
  <si>
    <t>https://scooterok.pro/p643679162-nozhka-zavodnaya-deltaalpha.html</t>
  </si>
  <si>
    <t>https://scooterok.pro/p643679163-zaglushka-zadnego-kozhuha.html</t>
  </si>
  <si>
    <t>https://scooterok.pro/p643679164-zamki-zazhiganie-kryshka.html</t>
  </si>
  <si>
    <t>https://scooterok.pro/p643679165-zamok-zazhiganiya-golyj.html</t>
  </si>
  <si>
    <t>https://scooterok.pro/p643679166-zamok-soedinenie-hodovoj.html</t>
  </si>
  <si>
    <t>https://scooterok.pro/p643679167-zamok-soedinitelnoe-tsepi.html</t>
  </si>
  <si>
    <t>https://scooterok.pro/p643679168-zvezda-zadnyaya-420h.html</t>
  </si>
  <si>
    <t>https://scooterok.pro/p643679169-zvezda-zadnyaya-428.html</t>
  </si>
  <si>
    <t>https://scooterok.pro/p643679170-zvezda-zadnyaya-kalenaya.html</t>
  </si>
  <si>
    <t>https://scooterok.pro/p643679171-zvezda-zadnyayachernaya-428h.html</t>
  </si>
  <si>
    <t>https://scooterok.pro/p643679172-zvezda-zadnyaya-chernaya.html</t>
  </si>
  <si>
    <t>https://scooterok.pro/p643679173-zvezda-raspredvalagrm-deltaalphaactive.html</t>
  </si>
  <si>
    <t>https://scooterok.pro/p643679174-zvezda-raspredvala-delta.html</t>
  </si>
  <si>
    <t>https://scooterok.pro/p643679175-zvezdochka-kolenvala-delta.html</t>
  </si>
  <si>
    <t>https://scooterok.pro/p643679176-zvezdochka-perednyaya-delta.html</t>
  </si>
  <si>
    <t>https://scooterok.pro/p643679177-zvezdochka-perednyaya-42815.html</t>
  </si>
  <si>
    <t>https://scooterok.pro/p643679178-zvezdochka-perednyaya-delta.html</t>
  </si>
  <si>
    <t>https://scooterok.pro/p643679179-zvezdochka-perednyaya-delta.html</t>
  </si>
  <si>
    <t>https://scooterok.pro/p643679180-zvezdochka-perednyaya-delta.html</t>
  </si>
  <si>
    <t>https://scooterok.pro/p643679181-zvezdochka-perednyaya-42015.html</t>
  </si>
  <si>
    <t>https://scooterok.pro/p643679182-zvezdochka-perednyaya-42016.html</t>
  </si>
  <si>
    <t>https://scooterok.pro/p643679183-zvezdochka-perednyaya-42813.html</t>
  </si>
  <si>
    <t>https://scooterok.pro/p643679184-zvezda-perednyaya-42814.html</t>
  </si>
  <si>
    <t>https://scooterok.pro/p643679185-zvezdochka-perednyaya-42815.html</t>
  </si>
  <si>
    <t>https://scooterok.pro/p643679186-zvezdochka-perednyaya-42816.html</t>
  </si>
  <si>
    <t>https://scooterok.pro/p643679188-schetki-generatorastartera-muravejtula.html</t>
  </si>
  <si>
    <t>https://scooterok.pro/p643679189-zerkala-delta-kruglye.html</t>
  </si>
  <si>
    <t>https://scooterok.pro/p643679190-karbyurator-alfa-110.html</t>
  </si>
  <si>
    <t>https://scooterok.pro/p643679191-karbyurator-delta-kubkitaj.html</t>
  </si>
  <si>
    <t>https://scooterok.pro/p643679192-karter-levyj-delta.html</t>
  </si>
  <si>
    <t>https://scooterok.pro/p643679193-karter-levyj-delta.html</t>
  </si>
  <si>
    <t>https://scooterok.pro/p643679194-karter-pravyj-deltaalpha.html</t>
  </si>
  <si>
    <t>https://scooterok.pro/p643679195-karter-pravyj-deltaalpha.html</t>
  </si>
  <si>
    <t>https://scooterok.pro/p643679196-katushka-zazhiganiya-dela.html</t>
  </si>
  <si>
    <t>https://scooterok.pro/p643679197-katushka-zazhiganiya-alfa.html</t>
  </si>
  <si>
    <t>https://scooterok.pro/p643679198-katushki-statora-magneto.html</t>
  </si>
  <si>
    <t>https://scooterok.pro/p643679199-kozhuh-metallicheskij-zaschity.html</t>
  </si>
  <si>
    <t>https://scooterok.pro/p643679200-klapana-delta-sbore.html</t>
  </si>
  <si>
    <t>https://scooterok.pro/p643679201-klapan-delta-kub.html</t>
  </si>
  <si>
    <t>https://scooterok.pro/p643679202-klyuch-regulirovki-klapanov.html</t>
  </si>
  <si>
    <t>https://scooterok.pro/p643679203-kolenval-delta-kubvipergxmotor.html</t>
  </si>
  <si>
    <t>https://scooterok.pro/p643679204-kolenval-delta-kubkitaj.html</t>
  </si>
  <si>
    <t>https://scooterok.pro/p643679205-patrubok-karbyuratoru-alpha.html</t>
  </si>
  <si>
    <t>https://scooterok.pro/p643679206-kollektor-vpusknoj-delta.html</t>
  </si>
  <si>
    <t>https://scooterok.pro/p643679207-koltsa-porshnevye-delta.html</t>
  </si>
  <si>
    <t>https://scooterok.pro/p643679208-koltsa-porshnevye-delta.html</t>
  </si>
  <si>
    <t>https://scooterok.pro/p643679209-koltsa-porshnevye-delta.html</t>
  </si>
  <si>
    <t>https://scooterok.pro/p643679210-koltsa-porshnevye-delta.html</t>
  </si>
  <si>
    <t>https://scooterok.pro/p643679211-koltsa-porshnevye-delta.html</t>
  </si>
  <si>
    <t>https://scooterok.pro/p643679212-koltsa-porshnevye-std.html</t>
  </si>
  <si>
    <t>https://scooterok.pro/p643679213-koltsa-porshnevye-5000.html</t>
  </si>
  <si>
    <t>https://scooterok.pro/p643679214-kommutator-cdi-delta.html</t>
  </si>
  <si>
    <t>https://scooterok.pro/p643679215-korzina-stsepleniya-mehanika.html</t>
  </si>
  <si>
    <t>https://scooterok.pro/p643679216-korobka-peredach-alphaalfa.html</t>
  </si>
  <si>
    <t>https://scooterok.pro/p643679217-korobka-peredach-delta.html</t>
  </si>
  <si>
    <t>https://scooterok.pro/p643679218-koromyslo-roker-klapana.html</t>
  </si>
  <si>
    <t>https://scooterok.pro/p643679219-koromyslo-roker-klapana.html</t>
  </si>
  <si>
    <t>https://scooterok.pro/p643679220-koromyslo-natyazhitelya-tsepi.html</t>
  </si>
  <si>
    <t>https://scooterok.pro/p643679221-kran-toplivnyj-alfa.html</t>
  </si>
  <si>
    <t>https://scooterok.pro/p643679222-kran-toplivnyj-delta.html</t>
  </si>
  <si>
    <t>https://scooterok.pro/p643679223-kreplenie-dug-bezopasnosti.html</t>
  </si>
  <si>
    <t>https://scooterok.pro/p643679224-kreplenie-perednej-fary.html</t>
  </si>
  <si>
    <t>https://scooterok.pro/p643679225-kreplenie-perednej-fary.html</t>
  </si>
  <si>
    <t>https://scooterok.pro/p643679226-kreplenie-rulya-delta.html</t>
  </si>
  <si>
    <t>https://scooterok.pro/p643679227-kreplenie-traversy-verhnej.html</t>
  </si>
  <si>
    <t>https://scooterok.pro/p643679228-krylo-zadnee-alpha.html</t>
  </si>
  <si>
    <t>https://scooterok.pro/p643679229-krylo-zadnee-delta.html</t>
  </si>
  <si>
    <t>https://scooterok.pro/p643679230-krylo-perednee-deltaalfa.html</t>
  </si>
  <si>
    <t>https://scooterok.pro/p643679231-krylo-perednee-delta.html</t>
  </si>
  <si>
    <t>https://scooterok.pro/p643679232-kryshka-baka-alfa.html</t>
  </si>
  <si>
    <t>https://scooterok.pro/p643679233-kryshka-baka-delta.html</t>
  </si>
  <si>
    <t>https://scooterok.pro/p643679234-kryshka-golovki-delta.html</t>
  </si>
  <si>
    <t>https://scooterok.pro/p643679235-kryshka-golovki-delta.html</t>
  </si>
  <si>
    <t>https://scooterok.pro/p643679236-kryshka-golovki-tsilindra.html</t>
  </si>
  <si>
    <t>https://scooterok.pro/p643679237-kryshka-golovki-tsilindra.html</t>
  </si>
  <si>
    <t>https://scooterok.pro/p643679238-kryshka-dvigatelya-levaya.html</t>
  </si>
  <si>
    <t>https://scooterok.pro/p643679239-kryshka-dvigatelya-levaya.html</t>
  </si>
  <si>
    <t>https://scooterok.pro/p643679240-kryshka-dvigatelya-deltaalpha.html</t>
  </si>
  <si>
    <t>https://scooterok.pro/p643679241-kryshka-zvezdy-perednej.html</t>
  </si>
  <si>
    <t>https://scooterok.pro/p643679242-kryshka-perednej-zvezdochki.html</t>
  </si>
  <si>
    <t>https://scooterok.pro/p643679243-kryshka-perednej-zvezdy.html</t>
  </si>
  <si>
    <t>https://scooterok.pro/p643679244-kryshka-golovki-klapanov.html</t>
  </si>
  <si>
    <t>https://scooterok.pro/p643679245-salniki-mosta-mtdnepr.html</t>
  </si>
  <si>
    <t>https://scooterok.pro/p643679247-rotor-generatora-magnit.html</t>
  </si>
  <si>
    <t>https://scooterok.pro/p643679248-rotor-generatora-magnit.html</t>
  </si>
  <si>
    <t>https://scooterok.pro/p643679249-generator-sbore-magnit.html</t>
  </si>
  <si>
    <t>https://scooterok.pro/p643679250-maslonasos-delta-sbore.html</t>
  </si>
  <si>
    <t>https://scooterok.pro/p643679251-mahovik-delta-alfa.html</t>
  </si>
  <si>
    <t>https://scooterok.pro/p643679252-mayatnik-zadnij-alfa.html</t>
  </si>
  <si>
    <t>https://scooterok.pro/p643679253-mayatnik-zadnij-delta.html</t>
  </si>
  <si>
    <t>https://scooterok.pro/p643679254-nabor-boltov-ves.html</t>
  </si>
  <si>
    <t>https://scooterok.pro/p643679255-nabor-zvezdtsep-delta.html</t>
  </si>
  <si>
    <t>https://scooterok.pro/p643679256-natyazhitel-hodovoj-tsepi.html</t>
  </si>
  <si>
    <t>https://scooterok.pro/p643679257-natyazhitel-tsepi-grm.html</t>
  </si>
  <si>
    <t>https://scooterok.pro/p643679258-natyazhitel-tsepi-grm.html</t>
  </si>
  <si>
    <t>https://scooterok.pro/p643679259-nozhka-pereklyucheniya-peredach.html</t>
  </si>
  <si>
    <t>https://scooterok.pro/p643679260-perednij-obtekatel-pod.html</t>
  </si>
  <si>
    <t>https://scooterok.pro/p643679261-zadnego-kolesa-deltaalpha.html</t>
  </si>
  <si>
    <t>https://scooterok.pro/p643679262-zadnego-mayatnika-alpha.html</t>
  </si>
  <si>
    <t>https://scooterok.pro/p643679263-zadnego-mayatnika-delta.html</t>
  </si>
  <si>
    <t>https://scooterok.pro/p643679264-perednego-kolesa-deltaalpha.html</t>
  </si>
  <si>
    <t>https://scooterok.pro/p643679266-patrubok-vozdushnogo-filtra.html</t>
  </si>
  <si>
    <t>https://scooterok.pro/p643679267-patron-lampy-fary.html</t>
  </si>
  <si>
    <t>https://scooterok.pro/p643679268-pedal-zadnego-tormoza.html</t>
  </si>
  <si>
    <t>https://scooterok.pro/p643679269-pereklyuchateli-alfa-pod.html</t>
  </si>
  <si>
    <t>https://scooterok.pro/p643679270-pereklyuchateli-rulya-alfa.html</t>
  </si>
  <si>
    <t>https://scooterok.pro/p643679271-pereklyuchateli-delta-chernye.html</t>
  </si>
  <si>
    <t>https://scooterok.pro/p643679272-pereklyuchateli-delta-hrom.html</t>
  </si>
  <si>
    <t>https://scooterok.pro/p643679273-povorotnik-alpha-kruglyj.html</t>
  </si>
  <si>
    <t>https://scooterok.pro/p643679275-povoroty-delta-sbore.html</t>
  </si>
  <si>
    <t>https://scooterok.pro/p643679277-podnozhka-bokovaya-deltaalphaactive.html</t>
  </si>
  <si>
    <t>https://scooterok.pro/p643679278-stseplenie-pervichnoe-hanterjianshe.html</t>
  </si>
  <si>
    <t>https://scooterok.pro/p643679280-podnozhki-rezinovye-zadnie.html</t>
  </si>
  <si>
    <t>https://scooterok.pro/p643679281-podnozhki-zadnie-alfa.html</t>
  </si>
  <si>
    <t>https://scooterok.pro/p643679283-podshipnik-kolenvala-6304.html</t>
  </si>
  <si>
    <t>https://scooterok.pro/p643679284-podshipnik-korobki-delta.html</t>
  </si>
  <si>
    <t>https://scooterok.pro/p643679285-podshipnik-korobki-delta.html</t>
  </si>
  <si>
    <t>https://scooterok.pro/p643679286-podshipnik-perednego-kolesa.html</t>
  </si>
  <si>
    <t>https://scooterok.pro/p643679287-podshipnik-rulevoj-kolonki.html</t>
  </si>
  <si>
    <t>https://scooterok.pro/p643679288-podshipnik-stupitsy-delta.html</t>
  </si>
  <si>
    <t>https://scooterok.pro/p643679289-porshen-delta-kub.html</t>
  </si>
  <si>
    <t>https://scooterok.pro/p643679290-porshen-sbore-delta.html</t>
  </si>
  <si>
    <t>https://scooterok.pro/p643679291-porshen-sbore-delta.html</t>
  </si>
  <si>
    <t>https://scooterok.pro/p643679292-porshen-sbore-delta.html</t>
  </si>
  <si>
    <t>https://scooterok.pro/p643679293-porshen-sbore-delta.html</t>
  </si>
  <si>
    <t>https://scooterok.pro/p643679294-porshen-delta-kub.html</t>
  </si>
  <si>
    <t>https://scooterok.pro/p643679295-porshen-delta-kub.html</t>
  </si>
  <si>
    <t>https://scooterok.pro/p643679296-porshen-deltaalpha-kub.html</t>
  </si>
  <si>
    <t>https://scooterok.pro/p643679297-porshen-deltaalpha-kub.html</t>
  </si>
  <si>
    <t>https://scooterok.pro/p643679298-porshen-delta-110.html</t>
  </si>
  <si>
    <t>https://scooterok.pro/p643679299-porshen-delta-110.html</t>
  </si>
  <si>
    <t>https://scooterok.pro/p643679300-porshen-delta-110.html</t>
  </si>
  <si>
    <t>https://scooterok.pro/p643679302-porshnevaya-gruppa-sbore.html</t>
  </si>
  <si>
    <t>https://scooterok.pro/p643679303-porshnevaya-gruppa-deltaalpha.html</t>
  </si>
  <si>
    <t>https://scooterok.pro/p643679304-porshnevaya-gruppa-deltaalfaaktiv.html</t>
  </si>
  <si>
    <t>https://scooterok.pro/p643679305-porshnevaya-gruppa-deltaalpha.html</t>
  </si>
  <si>
    <t>https://scooterok.pro/p643679306-porshnevaya-gruppa-delta.html</t>
  </si>
  <si>
    <t>https://scooterok.pro/p643679307-porshnevaya-gruppa-delta.html</t>
  </si>
  <si>
    <t>https://scooterok.pro/p643679309-porshnevaya-gruppa-delta.html</t>
  </si>
  <si>
    <t>https://scooterok.pro/p643679310-predohranitel-steklo-alfa.html</t>
  </si>
  <si>
    <t>https://scooterok.pro/p643679312-karter-deltaalphaactive-72110.html</t>
  </si>
  <si>
    <t>https://scooterok.pro/p643679314-probka-metka-malaya.html</t>
  </si>
  <si>
    <t>https://scooterok.pro/p643679315-probka-levoj-kryshki.html</t>
  </si>
  <si>
    <t>https://scooterok.pro/p643679316-provodka-tsentralnaya-alpha.html</t>
  </si>
  <si>
    <t>https://scooterok.pro/p643679317-provodka-tsentralnaya-delta.html</t>
  </si>
  <si>
    <t>https://scooterok.pro/p643679318-prokladka-vpusknogo-kollektora.html</t>
  </si>
  <si>
    <t>https://scooterok.pro/p643679319-prokladka-glushitelya-mednaya.html</t>
  </si>
  <si>
    <t>https://scooterok.pro/p643679321-prokladki-dvigatelya-delta.html</t>
  </si>
  <si>
    <t>https://scooterok.pro/p643679323-prokladki-nabor-porshnevoj.html</t>
  </si>
  <si>
    <t>https://scooterok.pro/p643679324-pruzhina-bokovoj-podnozhki.html</t>
  </si>
  <si>
    <t>https://scooterok.pro/p643679325-pruzhina-zadnej-tormoznoj.html</t>
  </si>
  <si>
    <t>https://scooterok.pro/p643679326-pruzhina-pedali-tormoza.html</t>
  </si>
  <si>
    <t>https://scooterok.pro/p643679327-pruzhina-tsentralnoj-podnozhki.html</t>
  </si>
  <si>
    <t>https://scooterok.pro/p643679328-pruzhina-rychaga-stsepleniya.html</t>
  </si>
  <si>
    <t>https://scooterok.pro/p643679329-pruzhina-raspredvala-delta.html</t>
  </si>
  <si>
    <t>https://scooterok.pro/p643679330-raspredval-delta-125.html</t>
  </si>
  <si>
    <t>https://scooterok.pro/p643679331-raspredval-delta-kub.html</t>
  </si>
  <si>
    <t>https://scooterok.pro/p643679332-rezinovoe-koltso-kryshku.html</t>
  </si>
  <si>
    <t>https://scooterok.pro/p643679333-rezinki-zadnih-podnozhek.html</t>
  </si>
  <si>
    <t>https://scooterok.pro/p643679334-rezinki-podnozhek-chernye.html</t>
  </si>
  <si>
    <t>https://scooterok.pro/p643679335-rele-povorotov-kvadratnoe.html</t>
  </si>
  <si>
    <t>https://scooterok.pro/p643679336-rele-povorotov-krugloe.html</t>
  </si>
  <si>
    <t>https://scooterok.pro/p643679337-rele-povorotov-zvukom.html</t>
  </si>
  <si>
    <t>https://scooterok.pro/p643679338-rele-startera-delta.html</t>
  </si>
  <si>
    <t>https://scooterok.pro/p643679339-rele-regulyator-napryazheniya.html</t>
  </si>
  <si>
    <t>https://scooterok.pro/p643679340-remkomplekt-bendeksa-delta.html</t>
  </si>
  <si>
    <t>https://scooterok.pro/p643679341-rem-perednej-vilki.html</t>
  </si>
  <si>
    <t>https://scooterok.pro/p643679342-remontnyj-perednih-amortizatorov.html</t>
  </si>
  <si>
    <t>https://scooterok.pro/p643679343-remontnyj-komplekt-karbyuratora.html</t>
  </si>
  <si>
    <t>https://scooterok.pro/p643679344-remontnyj-karbyuratora-delta.html</t>
  </si>
  <si>
    <t>https://scooterok.pro/p643679345-roliki-tsepi-grm.html</t>
  </si>
  <si>
    <t>https://scooterok.pro/p643679346-tsep-grm-tri.html</t>
  </si>
  <si>
    <t>https://scooterok.pro/p643679347-roliki-tsepi-grm.html</t>
  </si>
  <si>
    <t>https://scooterok.pro/p643679348-rolik-natyazhitelya-tsepi.html</t>
  </si>
  <si>
    <t>https://scooterok.pro/p643679349-rolik-tsepi-grm.html</t>
  </si>
  <si>
    <t>https://scooterok.pro/p643679350-roliki-natyazhnye-tsepi.html</t>
  </si>
  <si>
    <t>https://scooterok.pro/p643679815-roliki-natyazhnye-tsepi.html</t>
  </si>
  <si>
    <t>https://scooterok.pro/p643679816-roliki-natyazhnye-grm.html</t>
  </si>
  <si>
    <t>https://scooterok.pro/p643679817-rul-alpha-70110.html</t>
  </si>
  <si>
    <t>https://scooterok.pro/p643679818-rul-delta-70110.html</t>
  </si>
  <si>
    <t>https://scooterok.pro/p643679819-ruchki-rulya-deltaalpha.html</t>
  </si>
  <si>
    <t>https://scooterok.pro/p643679820-rychag-vyzhima-stsepleniya.html</t>
  </si>
  <si>
    <t>https://scooterok.pro/p643679821-sajlentblok-amortizatora-delta.html</t>
  </si>
  <si>
    <t>https://scooterok.pro/p643679822-sajlentblok-zadnego-amortizatora.html</t>
  </si>
  <si>
    <t>https://scooterok.pro/p643679823-sajlentblok-mayatnika-deltaalpha.html</t>
  </si>
  <si>
    <t>https://scooterok.pro/p643679824-salnik-perednego-kolesa.html</t>
  </si>
  <si>
    <t>https://scooterok.pro/p643679826-salnik-klapana-krasnyj.html</t>
  </si>
  <si>
    <t>https://scooterok.pro/p643679827-salniki-perednej-vilki.html</t>
  </si>
  <si>
    <t>https://scooterok.pro/p643679829-salniki-perednej-vilki.html</t>
  </si>
  <si>
    <t>https://scooterok.pro/p643679830-signal-alpha-hromirovannyj.html</t>
  </si>
  <si>
    <t>https://scooterok.pro/p643679831-sidenie-perednee-delta.html</t>
  </si>
  <si>
    <t>https://scooterok.pro/p643679832-sidene-zadnee-uzkoe.html</t>
  </si>
  <si>
    <t>https://scooterok.pro/p643679833-sidene-alfa-metall.html</t>
  </si>
  <si>
    <t>https://scooterok.pro/p643679834-spidometr-alpha-otdelno.html</t>
  </si>
  <si>
    <t>https://scooterok.pro/p643679835-spidometr-alpha-110.html</t>
  </si>
  <si>
    <t>https://scooterok.pro/p643679836-spidometr-delta-panel.html</t>
  </si>
  <si>
    <t>https://scooterok.pro/p643679837-spidometr-delta-panel.html</t>
  </si>
  <si>
    <t>https://scooterok.pro/p643679838-spitsa-zadnego-kolesa.html</t>
  </si>
  <si>
    <t>https://scooterok.pro/p643679839-spitsa-kolesa-delta.html</t>
  </si>
  <si>
    <t>https://scooterok.pro/p643679840-elektrostarter-delta-alfa.html</t>
  </si>
  <si>
    <t>https://scooterok.pro/p643679841-stator-generatora-katushki.html</t>
  </si>
  <si>
    <t>https://scooterok.pro/p643679842-generator-delta-katushki.html</t>
  </si>
  <si>
    <t>https://scooterok.pro/p643679843-stator-generatora-delta.html</t>
  </si>
  <si>
    <t>https://scooterok.pro/p643679844-steklo-zadnego-stopa.html</t>
  </si>
  <si>
    <t>https://scooterok.pro/p643679845-steklo-stopa-delta.html</t>
  </si>
  <si>
    <t>https://scooterok.pro/p643679846-steklo-fary-pryamougolnoe.html</t>
  </si>
  <si>
    <t>https://scooterok.pro/p643679847-steklo-krugloe-perednej.html</t>
  </si>
  <si>
    <t>https://scooterok.pro/p643679849-setochka-kvadratnaya-maslonasosa.html</t>
  </si>
  <si>
    <t>https://scooterok.pro/p643679850-semnik-korziny-stsepleniya.html</t>
  </si>
  <si>
    <t>https://scooterok.pro/p643679851-tahometr-alfa-elektricheskoe.html</t>
  </si>
  <si>
    <t>https://scooterok.pro/p643679853-tyaga-zadnego-tormoza.html</t>
  </si>
  <si>
    <t>https://scooterok.pro/p643679854-tormoznye-kolodki-delta.html</t>
  </si>
  <si>
    <t>https://scooterok.pro/p643679855-tormoznoj-baraban-zadnij.html</t>
  </si>
  <si>
    <t>https://scooterok.pro/p643679856-tormoznoj-baraban-perednij.html</t>
  </si>
  <si>
    <t>https://scooterok.pro/p643679857-traversa-perednej-vilki.html</t>
  </si>
  <si>
    <t>https://scooterok.pro/p643679858-traversa-perednej-vilki.html</t>
  </si>
  <si>
    <t>https://scooterok.pro/p643679859-tros-perednego-tormoza.html</t>
  </si>
  <si>
    <t>https://scooterok.pro/p643679860-tros-gaza-delta.html</t>
  </si>
  <si>
    <t>https://scooterok.pro/p643679861-tros-gaza-alpha.html</t>
  </si>
  <si>
    <t>https://scooterok.pro/p643679862-disk-perednij-1417.html</t>
  </si>
  <si>
    <t>https://scooterok.pro/p643679863-tros-spidometra-deltaalphajh.html</t>
  </si>
  <si>
    <t>https://scooterok.pro/p643679864-tros-stsepleniya-alpha.html</t>
  </si>
  <si>
    <t>https://scooterok.pro/p643679865-tros-stsepleniya-delta.html</t>
  </si>
  <si>
    <t>https://scooterok.pro/p643679866-tyaga-razvoda-perednih.html</t>
  </si>
  <si>
    <t>https://scooterok.pro/p643679867-uspokoitel-tsepi-startera.html</t>
  </si>
  <si>
    <t>https://scooterok.pro/p643679868-fara-perednyaya-alfa.html</t>
  </si>
  <si>
    <t>https://scooterok.pro/p643679869-fara-perednyaya-delta.html</t>
  </si>
  <si>
    <t>https://scooterok.pro/p643679870-fara-vstavka-led.html</t>
  </si>
  <si>
    <t>https://scooterok.pro/p643679871-vstavka-faru-led.html</t>
  </si>
  <si>
    <t>https://scooterok.pro/p643679872-filtr-vozdushnyj-sbore.html</t>
  </si>
  <si>
    <t>https://scooterok.pro/p643679873-filtr-vozdushnyj-kruglyj.html</t>
  </si>
  <si>
    <t>https://scooterok.pro/p643679874-filtr-vozdushnyj-sbore.html</t>
  </si>
  <si>
    <t>https://scooterok.pro/p643679875-element-vozdushnogo-filtra.html</t>
  </si>
  <si>
    <t>https://scooterok.pro/p643679876-element-vozdushnogo-filtra.html</t>
  </si>
  <si>
    <t>https://scooterok.pro/p643679877-fonar-zadnij-alfa.html</t>
  </si>
  <si>
    <t>https://scooterok.pro/p643679878-fonar-zadnij-delta.html</t>
  </si>
  <si>
    <t>https://scooterok.pro/p643679879-podnozhka-voditelskaya-delta.html</t>
  </si>
  <si>
    <t>https://scooterok.pro/p643679882-tsep-privoda-kolesa.html</t>
  </si>
  <si>
    <t>https://scooterok.pro/p643679883-tsep-raspredvala-alfa.html</t>
  </si>
  <si>
    <t>https://scooterok.pro/p643679884-tsep-grm-82l.html</t>
  </si>
  <si>
    <t>https://scooterok.pro/p643679885-tsep-startera-delta.html</t>
  </si>
  <si>
    <t>https://scooterok.pro/p643679886-chehol-sidenya-alfa.html</t>
  </si>
  <si>
    <t>https://scooterok.pro/p643679887-chehol-sidenya-delta.html</t>
  </si>
  <si>
    <t>https://scooterok.pro/p643679888-sharoshki-dlya-klapanov.html</t>
  </si>
  <si>
    <t>https://scooterok.pro/p643679889-shesternya-privoda-spidometra.html</t>
  </si>
  <si>
    <t>https://scooterok.pro/p643679890-shesternya-startera-bendiksa.html</t>
  </si>
  <si>
    <t>https://scooterok.pro/p643679891-shajba-fiksator-veduschej.html</t>
  </si>
  <si>
    <t>https://scooterok.pro/p643679892-shpilki-dvigatelya-delta.html</t>
  </si>
  <si>
    <t>https://scooterok.pro/p643679893-shponka-kolenvala-deltaalphaactive4t.html</t>
  </si>
  <si>
    <t>https://scooterok.pro/p643679894-schyotki-startera-delta.html</t>
  </si>
  <si>
    <t>https://scooterok.pro/p643679895-schup-maslyannyj-delta.html</t>
  </si>
  <si>
    <t>https://scooterok.pro/p643679896-schup-regulirovki-klapanov.html</t>
  </si>
  <si>
    <t>https://scooterok.pro/p643679897-schup-regulirovki-klapanov.html</t>
  </si>
  <si>
    <t>https://scooterok.pro/p688044731-akkumulyator-12v-4ah.html</t>
  </si>
  <si>
    <t>https://scooterok.pro/p688044732-akkumulyator-12v-ytx5l.html</t>
  </si>
  <si>
    <t>https://scooterok.pro/p688044733-akkumulyator-12v-7ah.html</t>
  </si>
  <si>
    <t>https://scooterok.pro/p688044734-akkumulyator-12v-9ah.html</t>
  </si>
  <si>
    <t>https://scooterok.pro/p688044735-akkumulyator-12v-9ah.html</t>
  </si>
  <si>
    <t>https://scooterok.pro/p688044736-akkumulyator-12v-9ah.html</t>
  </si>
  <si>
    <t>https://scooterok.pro/p688044737-akkumulyator-12v-7ah.html</t>
  </si>
  <si>
    <t>https://scooterok.pro/p689703216-amortizator-zadnij-mono.html</t>
  </si>
  <si>
    <t>https://scooterok.pro/p689717676-amortizator-zadnij-mono.html</t>
  </si>
  <si>
    <t>https://scooterok.pro/p689717677-amortizator-zadnij-mono.html</t>
  </si>
  <si>
    <t>https://scooterok.pro/p689717678-amortizator-zadnij-mono.html</t>
  </si>
  <si>
    <t>https://scooterok.pro/p689717679-amortizator-zadnij-mono.html</t>
  </si>
  <si>
    <t>https://scooterok.pro/p689717680-amortizator-zadnij-mono.html</t>
  </si>
  <si>
    <t>https://scooterok.pro/p689717681-amortizator-zadnij-mono.html</t>
  </si>
  <si>
    <t>https://scooterok.pro/p689717682-amortizator-zadnij-mono.html</t>
  </si>
  <si>
    <t>https://scooterok.pro/p689717683-amortizator-zadnij-mono.html</t>
  </si>
  <si>
    <t>https://scooterok.pro/p689717684-amortizator-zadnij-mono.html</t>
  </si>
  <si>
    <t>https://scooterok.pro/p689717685-amortizator-zadnij-mono.html</t>
  </si>
  <si>
    <t>https://scooterok.pro/p689717686-amortizator-zadnij-moto.html</t>
  </si>
  <si>
    <t>https://scooterok.pro/p689717687-amortizator-zadnij-390mm.html</t>
  </si>
  <si>
    <t>https://scooterok.pro/p689717688-amortizator-zadnij-250mm.html</t>
  </si>
  <si>
    <t>https://scooterok.pro/p690133785-kniga-remontu-kitajskie.html</t>
  </si>
  <si>
    <t>https://scooterok.pro/p690194204-kniga-remontu-kitajskie.html</t>
  </si>
  <si>
    <t>https://scooterok.pro/p690194205-kniga-remontu-mopedy.html</t>
  </si>
  <si>
    <t>https://scooterok.pro/p690194206-kniga-remontu-mopedy.html</t>
  </si>
  <si>
    <t>https://scooterok.pro/p690194207-kniga-remontu-honda.html</t>
  </si>
  <si>
    <t>https://scooterok.pro/p690194208-kniga-remontu-yamaha.html</t>
  </si>
  <si>
    <t>https://scooterok.pro/p690194209-kniga-remontu-kitajskie.html</t>
  </si>
  <si>
    <t>https://scooterok.pro/p690303544-naklejka-honda-dio.html</t>
  </si>
  <si>
    <t>https://scooterok.pro/p690303546-naklejka-suzuki-srednyaya.html</t>
  </si>
  <si>
    <t>https://scooterok.pro/p690303547-naklejki-nabor-sht.html</t>
  </si>
  <si>
    <t>https://scooterok.pro/p690303548-naklejka-futbolist-malenkaya.html</t>
  </si>
  <si>
    <t>https://scooterok.pro/p690303549-naklejka-repsol-tonkaya.html</t>
  </si>
  <si>
    <t>https://scooterok.pro/p690303550-naklejka-suzuki-sepia.html</t>
  </si>
  <si>
    <t>https://scooterok.pro/p690303551-naklejka-suzuki-address.html</t>
  </si>
  <si>
    <t>https://scooterok.pro/p690303552-naklejka-fubolnaya-tematika.html</t>
  </si>
  <si>
    <t>https://scooterok.pro/p690303553-naklejka-honda-lead.html</t>
  </si>
  <si>
    <t>https://scooterok.pro/p690303554-naklejka-red-bull.html</t>
  </si>
  <si>
    <t>https://scooterok.pro/p690303555-naklejka-suzuki-address.html</t>
  </si>
  <si>
    <t>https://scooterok.pro/p690303556-naklejka-honda-dio.html</t>
  </si>
  <si>
    <t>https://scooterok.pro/p690303557-naklejka-honda-dio.html</t>
  </si>
  <si>
    <t>https://scooterok.pro/p690303559-naklejka-honda-dio.html</t>
  </si>
  <si>
    <t>https://scooterok.pro/p690303562-naklejka-yamaha-jog.html</t>
  </si>
  <si>
    <t>https://scooterok.pro/p690303564-naklejka-yamaha-nextzone.html</t>
  </si>
  <si>
    <t>https://scooterok.pro/p690303565-naklejka-honda-dio.html</t>
  </si>
  <si>
    <t>https://scooterok.pro/p690303566-naklejka-yamaha-krasnaya.html</t>
  </si>
  <si>
    <t>https://scooterok.pro/p690303568-naklejka-honda-chernaya.html</t>
  </si>
  <si>
    <t>https://scooterok.pro/p690303569-naklejka-realmadrid.html</t>
  </si>
  <si>
    <t>https://scooterok.pro/p690303570-naklejka-honda-krasnaya.html</t>
  </si>
  <si>
    <t>https://scooterok.pro/p690303571-naklejka-ohotniki-privideniyami.html</t>
  </si>
  <si>
    <t>https://scooterok.pro/p690303572-naklejka-yamaha-artistic.html</t>
  </si>
  <si>
    <t>https://scooterok.pro/p691142261-svecha-zazhiganiya-marshal.html</t>
  </si>
  <si>
    <t>https://scooterok.pro/p691251881-svecha-mototech-e6tc.html</t>
  </si>
  <si>
    <t>https://scooterok.pro/p691251882-svecha-denso-w20fs.html</t>
  </si>
  <si>
    <t>https://scooterok.pro/p691251883-svecha-zazhiganiya-torch.html</t>
  </si>
  <si>
    <t>https://scooterok.pro/p691251884-svecha-crown-a7tc.html</t>
  </si>
  <si>
    <t>https://scooterok.pro/p691251885-svecha-denso-u22fs.html</t>
  </si>
  <si>
    <t>https://scooterok.pro/p691251886-svecha-mototech-a7tc.html</t>
  </si>
  <si>
    <t>https://scooterok.pro/p691251887-svecha-torch-a7tc.html</t>
  </si>
  <si>
    <t>https://scooterok.pro/p691251888-svecha-zazhiganiya-ngk.html</t>
  </si>
  <si>
    <t>https://scooterok.pro/p691251889-svecha-zazhiganiya-c7hsa.html</t>
  </si>
  <si>
    <t>https://scooterok.pro/p691251890-svecha-torch-d8tc.html</t>
  </si>
  <si>
    <t>https://scooterok.pro/p691251891-svecha-ngk-d8ea.html</t>
  </si>
  <si>
    <t>https://scooterok.pro/p691251898-svecha-ngk-cr8e.html</t>
  </si>
  <si>
    <t>https://scooterok.pro/p691251900-svecha-zazhiganiya-torch.html</t>
  </si>
  <si>
    <t>https://scooterok.pro/p691633994-klyuch-montirovochnyj-dlya.html</t>
  </si>
  <si>
    <t>https://scooterok.pro/p691703290-klyuch-svechnoj-1816.html</t>
  </si>
  <si>
    <t>https://scooterok.pro/p691703291-klyuch-svechnoj-2118.html</t>
  </si>
  <si>
    <t>https://scooterok.pro/p691703292-remontnyj-nabor-dlya.html</t>
  </si>
  <si>
    <t>https://scooterok.pro/p691703293-semnik-generatora-magnita.html</t>
  </si>
  <si>
    <t>https://scooterok.pro/p691703294-semnik-generatora-magnita.html</t>
  </si>
  <si>
    <t>https://scooterok.pro/p691703295-semnik-magneto-universalnyj.html</t>
  </si>
  <si>
    <t>https://scooterok.pro/p691703296-semnik-sajlentblokov-mayatnika.html</t>
  </si>
  <si>
    <t>https://scooterok.pro/p691703297-semnik-podshipnikov-karternyh.html</t>
  </si>
  <si>
    <t>https://scooterok.pro/p691703298-semnik-podshipnikov-kolenvala.html</t>
  </si>
  <si>
    <t>https://scooterok.pro/p691703299-semnik-magnita-delta.html</t>
  </si>
  <si>
    <t>https://scooterok.pro/p691703300-semnik-porshnevyh-paltsev.html</t>
  </si>
  <si>
    <t>https://scooterok.pro/p691703301-semnik-razsuharivatel-zasuharivatel.html</t>
  </si>
  <si>
    <t>https://scooterok.pro/p691703302-semnik-sajlentblokov-dvigatelya.html</t>
  </si>
  <si>
    <t>https://scooterok.pro/p691703303-semnik-tsepi-hodovoj.html</t>
  </si>
  <si>
    <t>https://scooterok.pro/p691703304-semnik-tsepi-hodovoj.html</t>
  </si>
  <si>
    <t>https://scooterok.pro/p691703305-semnik-tsepi-grm.html</t>
  </si>
  <si>
    <t>https://scooterok.pro/p693904823-pokryshkashina-800-kvadrotsiklatv.html</t>
  </si>
  <si>
    <t>https://scooterok.pro/p694021133-shina-300-swallow.html</t>
  </si>
  <si>
    <t>https://scooterok.pro/p694021134-shina-400-kamerka.html</t>
  </si>
  <si>
    <t>https://scooterok.pro/p694021135-pokryshka-300-mototech.html</t>
  </si>
  <si>
    <t>https://scooterok.pro/p694021136-shina-300-mototech.html</t>
  </si>
  <si>
    <t>https://scooterok.pro/p694021137-shina-300-mototech.html</t>
  </si>
  <si>
    <t>https://scooterok.pro/p694021138-shina-300-kitaj.html</t>
  </si>
  <si>
    <t>https://scooterok.pro/p694021141-pokryshka-300-mototech.html</t>
  </si>
  <si>
    <t>https://scooterok.pro/p694021142-shina-300-mototech.html</t>
  </si>
  <si>
    <t>https://scooterok.pro/p694021144-shina-300-mototech.html</t>
  </si>
  <si>
    <t>https://scooterok.pro/p694021145-pokryshka-300-mototech.html</t>
  </si>
  <si>
    <t>https://scooterok.pro/p694021146-shina-350-mototech.html</t>
  </si>
  <si>
    <t>https://scooterok.pro/p694021147-shina-350-mototech.html</t>
  </si>
  <si>
    <t>https://scooterok.pro/p694021148-shina-350-mototech.html</t>
  </si>
  <si>
    <t>https://scooterok.pro/p694021149-shina-350-deli.html</t>
  </si>
  <si>
    <t>https://scooterok.pro/p694021150-tormoznye-kolodki-honda.html</t>
  </si>
  <si>
    <t>https://scooterok.pro/p694021151-shina-350-mototech.html</t>
  </si>
  <si>
    <t>https://scooterok.pro/p694021152-shina-350-risunok.html</t>
  </si>
  <si>
    <t>https://scooterok.pro/p694021153-shina-400-kamerka.html</t>
  </si>
  <si>
    <t>https://scooterok.pro/p694021154-pokryshka-400-kama.html</t>
  </si>
  <si>
    <t>https://scooterok.pro/p694021155-shina-400-deli.html</t>
  </si>
  <si>
    <t>https://scooterok.pro/p694021156-shina-500-kama.html</t>
  </si>
  <si>
    <t>https://scooterok.pro/p694021157-shina-9090-timsun.html</t>
  </si>
  <si>
    <t>https://scooterok.pro/p694021158-shina-10090-deli.html</t>
  </si>
  <si>
    <t>https://scooterok.pro/p694021159-shina-13090-mototech.html</t>
  </si>
  <si>
    <t>https://scooterok.pro/p694021160-shina-9090-naidun.html</t>
  </si>
  <si>
    <t>https://scooterok.pro/p694021161-shina-9090-deli.html</t>
  </si>
  <si>
    <t>https://scooterok.pro/p694021162-shina-12070-naidun.html</t>
  </si>
  <si>
    <t>https://scooterok.pro/p694021163-shina-12070-swallow.html</t>
  </si>
  <si>
    <t>https://scooterok.pro/p694021164-shina-13070-naidun.html</t>
  </si>
  <si>
    <t>https://scooterok.pro/p694021165-shina-12070-deli.html</t>
  </si>
  <si>
    <t>https://scooterok.pro/p694021167-shina-11090-indoneziya.html</t>
  </si>
  <si>
    <t>https://scooterok.pro/p694021168-shina-10060-12kitaj.html</t>
  </si>
  <si>
    <t>https://scooterok.pro/p694021169-shina-12070-mototech.html</t>
  </si>
  <si>
    <t>https://scooterok.pro/p694021170-shina-13060-mototech.html</t>
  </si>
  <si>
    <t>https://scooterok.pro/p694021171-shina-13060-duro.html</t>
  </si>
  <si>
    <t>https://scooterok.pro/p694180682-pokryshka-13060-naidun.html</t>
  </si>
  <si>
    <t>https://scooterok.pro/p694180683-shina-13060-swallow.html</t>
  </si>
  <si>
    <t>https://scooterok.pro/p694180684-shina-13070-deli.html</t>
  </si>
  <si>
    <t>https://scooterok.pro/p694180685-shina-12080-deli.html</t>
  </si>
  <si>
    <t>https://scooterok.pro/p694180686-shina-325-swallow.html</t>
  </si>
  <si>
    <t>https://scooterok.pro/p694180687-shina-325-kitaj.html</t>
  </si>
  <si>
    <t>https://scooterok.pro/p694180688-shina-350-swallow.html</t>
  </si>
  <si>
    <t>https://scooterok.pro/p694180689-shina-250-swallow.html</t>
  </si>
  <si>
    <t>https://scooterok.pro/p694180690-pokryshka-250-marelli.html</t>
  </si>
  <si>
    <t>https://scooterok.pro/p694180691-shina-250-casumina.html</t>
  </si>
  <si>
    <t>https://scooterok.pro/p694180693-shina-275-chauyang.html</t>
  </si>
  <si>
    <t>https://scooterok.pro/p694180694-shina-pokryshka-275.html</t>
  </si>
  <si>
    <t>https://scooterok.pro/p694180695-shina-275-casumina.html</t>
  </si>
  <si>
    <t>https://scooterok.pro/p694180696-shina-275-chaojang.html</t>
  </si>
  <si>
    <t>https://scooterok.pro/p694180697-shina-275-marelli.html</t>
  </si>
  <si>
    <t>https://scooterok.pro/p694180698-shina-300-swallow.html</t>
  </si>
  <si>
    <t>https://scooterok.pro/p694180699-shina-300-kamerka.html</t>
  </si>
  <si>
    <t>https://scooterok.pro/p694180700-shina-300-shipovannaya.html</t>
  </si>
  <si>
    <t>https://scooterok.pro/p694180701-shina-14070-swallow.html</t>
  </si>
  <si>
    <t>https://scooterok.pro/p694180702-shina-18055-swallow.html</t>
  </si>
  <si>
    <t>https://scooterok.pro/p694180703-shina-300-casumina.html</t>
  </si>
  <si>
    <t>https://scooterok.pro/p694180704-pokryshka-300-kama.html</t>
  </si>
  <si>
    <t>https://scooterok.pro/p694180705-shina-300-ris.html</t>
  </si>
  <si>
    <t>https://scooterok.pro/p694180706-shina-350-casumina.html</t>
  </si>
  <si>
    <t>https://scooterok.pro/p694180707-shina-10090-swallow.html</t>
  </si>
  <si>
    <t>https://scooterok.pro/p694180708-rezina-pokryshka-375.html</t>
  </si>
  <si>
    <t>https://scooterok.pro/p694180709-pokryshka-rezina-400.html</t>
  </si>
  <si>
    <t>https://scooterok.pro/p695825665-disk-perednij-diskovyj.html</t>
  </si>
  <si>
    <t>https://scooterok.pro/p698161163-disk-zadnij-kolesnyj.html</t>
  </si>
  <si>
    <t>https://scooterok.pro/p698161164-disk-kolesnyj-perednij.html</t>
  </si>
  <si>
    <t>https://scooterok.pro/p698161165-disk-kolesnyj-viper.html</t>
  </si>
  <si>
    <t>https://scooterok.pro/p698161166-disk-kolesnyj-zadnij.html</t>
  </si>
  <si>
    <t>https://scooterok.pro/p698161167-disk-kolesnyj-185.html</t>
  </si>
  <si>
    <t>https://scooterok.pro/p698161168-disk-kolesnyj-perednij.html</t>
  </si>
  <si>
    <t>https://scooterok.pro/p698161169-disk-kolesnyj-zadnij.html</t>
  </si>
  <si>
    <t>https://scooterok.pro/p698161170-disk-kolesnyj-zadnij.html</t>
  </si>
  <si>
    <t>https://scooterok.pro/p698161171-disk-kolesnyj-mototsikl.html</t>
  </si>
  <si>
    <t>https://scooterok.pro/p698161176-disk-kolesnyj-perednij.html</t>
  </si>
  <si>
    <t>https://scooterok.pro/p698161178-disk-kolesnyj-zadnij.html</t>
  </si>
  <si>
    <t>https://scooterok.pro/p698161181-diski-kolesnye-litye.html</t>
  </si>
  <si>
    <t>https://scooterok.pro/p698161184-disk-kolesnyj-perednij.html</t>
  </si>
  <si>
    <t>https://scooterok.pro/p698161185-disk-kolesnyj-zadnij.html</t>
  </si>
  <si>
    <t>https://scooterok.pro/p698161186-remontnyj-karbyuratora-izh.html</t>
  </si>
  <si>
    <t>https://scooterok.pro/p698161187-disk-kolesnyj-zadnij.html</t>
  </si>
  <si>
    <t>https://scooterok.pro/p698161188-disk-kolesnyj-zadnij.html</t>
  </si>
  <si>
    <t>https://scooterok.pro/p698161189-disk-kolesnyj-zadnij.html</t>
  </si>
  <si>
    <t>https://scooterok.pro/p698161190-disk-kolesnyj-zadnij.html</t>
  </si>
  <si>
    <t>https://scooterok.pro/p698161191-disk-kolesnyj-perednij.html</t>
  </si>
  <si>
    <t>https://scooterok.pro/p698161193-disk-kolesnyj-zadnij.html</t>
  </si>
  <si>
    <t>https://scooterok.pro/p698161194-disk-kolesnyj-zadnij.html</t>
  </si>
  <si>
    <t>https://scooterok.pro/p698161195-disk-kolesnyj-zadnij.html</t>
  </si>
  <si>
    <t>https://scooterok.pro/p698161196-disk-kolesnyj-perednij.html</t>
  </si>
  <si>
    <t>https://scooterok.pro/p698161198-disk-kolesnyj-350.html</t>
  </si>
  <si>
    <t>https://scooterok.pro/p700672037-dvigatel-firmy-vajper.html</t>
  </si>
  <si>
    <t>https://scooterok.pro/p700700366-porshnevaya-gruppa-delta.html</t>
  </si>
  <si>
    <t>https://scooterok.pro/p700726119-golovka-sbore-5240.html</t>
  </si>
  <si>
    <t>https://scooterok.pro/p700726278-golovka-tsilindra-delta.html</t>
  </si>
  <si>
    <t>https://scooterok.pro/p700728527-kolenval-sbore-delta.html</t>
  </si>
  <si>
    <t>https://scooterok.pro/p700728733-kolenval-110-kub.html</t>
  </si>
  <si>
    <t>https://scooterok.pro/p711038996-shina-9090-risunok.html</t>
  </si>
  <si>
    <t>https://scooterok.pro/p723248148-steklo-vetrovoe-viper.html</t>
  </si>
  <si>
    <t>https://scooterok.pro/p725947299-semnik-karterov-rotora.html</t>
  </si>
  <si>
    <t>https://scooterok.pro/p732651121-stanok-shinomontazhnyj-ruchnoj.html</t>
  </si>
  <si>
    <t>https://scooterok.pro/p734093121-perednij-obtekatel-pod.html</t>
  </si>
  <si>
    <t>https://scooterok.pro/p734928470-karter-levyj-gy6.html</t>
  </si>
  <si>
    <t>https://scooterok.pro/p735109139-plastik-komplekt-yamaha.html</t>
  </si>
  <si>
    <t>https://scooterok.pro/p736058263-semnik-podshipnikov-karternyh.html</t>
  </si>
  <si>
    <t>https://scooterok.pro/p736106049-dvigatel-sbore-200.html</t>
  </si>
  <si>
    <t>https://scooterok.pro/p736113058-zadnij-most-sbore.html</t>
  </si>
  <si>
    <t>https://scooterok.pro/p736120572-kabina-mototsikla-trehkolesnogo.html</t>
  </si>
  <si>
    <t>https://scooterok.pro/p736141260-vilka-perednyaya-zubr.html</t>
  </si>
  <si>
    <t>https://scooterok.pro/p736158867-amortizator-perednijperya-vilki.html</t>
  </si>
  <si>
    <t>https://scooterok.pro/p736167186-kolenval-zubr-t200fotoncg200.html</t>
  </si>
  <si>
    <t>https://scooterok.pro/p736169500-reduktor-zadnego-mosta.html</t>
  </si>
  <si>
    <t>https://scooterok.pro/p736496578-korobka-peredach-zubr.html</t>
  </si>
  <si>
    <t>https://scooterok.pro/p736901516-dvigatel-dlya-skutera.html</t>
  </si>
  <si>
    <t>https://scooterok.pro/p736905832-generator-sbore-magnit.html</t>
  </si>
  <si>
    <t>https://scooterok.pro/p736921607-kolenval-kitajskaya-yamaha.html</t>
  </si>
  <si>
    <t>https://scooterok.pro/p736922586-kolenval-kitajskaya-yamaha.html</t>
  </si>
  <si>
    <t>https://scooterok.pro/p736992897-sidene-zadnee-shirokoe.html</t>
  </si>
  <si>
    <t>https://scooterok.pro/p740666090-disk-kolesnyj-zadnij.html</t>
  </si>
  <si>
    <t>https://scooterok.pro/p741821665-glushitel-gy6-kub.html</t>
  </si>
  <si>
    <t>https://scooterok.pro/p741867990-amortizator-perednij-perya.html</t>
  </si>
  <si>
    <t>https://scooterok.pro/p741876908-tormoznaya-sistema-viper.html</t>
  </si>
  <si>
    <t>https://scooterok.pro/p741908876-support-tormoznoj-perednij.html</t>
  </si>
  <si>
    <t>https://scooterok.pro/p741943269-toplivnyj-bak-viper.html</t>
  </si>
  <si>
    <t>https://scooterok.pro/p741949728-fonar-zadnij-stop.html</t>
  </si>
  <si>
    <t>https://scooterok.pro/p753524998-zerkala-honda-dio.html</t>
  </si>
  <si>
    <t>https://scooterok.pro/p753540622-komplekt-plastika-honda.html</t>
  </si>
  <si>
    <t>https://scooterok.pro/p753582365-perya-perednie-gazomaslyannye.html</t>
  </si>
  <si>
    <t>https://scooterok.pro/p753589443-stseplenie-zadnee-honda.html</t>
  </si>
  <si>
    <t>https://scooterok.pro/p753605208-porshnevaya-gruppa-honda.html</t>
  </si>
  <si>
    <t>https://scooterok.pro/p753615295-kolenval-sbore-honda.html</t>
  </si>
  <si>
    <t>https://scooterok.pro/p753631343-kolenvalv-sbore-honda.html</t>
  </si>
  <si>
    <t>https://scooterok.pro/p754146518-porshnevaya-gruppa-honda.html</t>
  </si>
  <si>
    <t>https://scooterok.pro/p754161659-glushitel-honda-dio.html</t>
  </si>
  <si>
    <t>https://scooterok.pro/p754189882-plastik-verhnie-bokoviny.html</t>
  </si>
  <si>
    <t>https://scooterok.pro/p754192770-plastik-karman-honda.html</t>
  </si>
  <si>
    <t>https://scooterok.pro/p754215652-amortizator-perednij-honda.html</t>
  </si>
  <si>
    <t>https://scooterok.pro/p754228212-karbyurator-honda-dio.html</t>
  </si>
  <si>
    <t>https://scooterok.pro/p754686234-vilka-perednyaya-tritsikl.html</t>
  </si>
  <si>
    <t>https://scooterok.pro/p754702694-amortizator-perednijperya-zubr.html</t>
  </si>
  <si>
    <t>https://scooterok.pro/p754991156-karbyurator-honda-dio.html</t>
  </si>
  <si>
    <t>https://scooterok.pro/p755014580-plastik-spojler-sbore.html</t>
  </si>
  <si>
    <t>https://scooterok.pro/p755023069-kolenval-honda-dio.html</t>
  </si>
  <si>
    <t>https://scooterok.pro/p755032223-fara-perednyaya-honda.html</t>
  </si>
  <si>
    <t>https://scooterok.pro/p755034946-fara-perednyaya-honda.html</t>
  </si>
  <si>
    <t>https://scooterok.pro/p755041816-komplekt-plastika-honda.html</t>
  </si>
  <si>
    <t>https://scooterok.pro/p755055712-porshnevaya-gruppa-honda.html</t>
  </si>
  <si>
    <t>https://scooterok.pro/p755056448-porshnevaya-gruppa-sbore.html</t>
  </si>
  <si>
    <t>https://scooterok.pro/p755062070-porshnevaya-gruppa-honda.html</t>
  </si>
  <si>
    <t>https://scooterok.pro/p755072211-plastik-bokovushki-zadnie.html</t>
  </si>
  <si>
    <t>https://scooterok.pro/p755072291-bokovushki-zadnie-honda.html</t>
  </si>
  <si>
    <t>https://scooterok.pro/p755077748-glushitel-honda-dio.html</t>
  </si>
  <si>
    <t>https://scooterok.pro/p755089306-kolenval-honda-dio.html</t>
  </si>
  <si>
    <t>https://scooterok.pro/p755093792-kolenval-honda-dio.html</t>
  </si>
  <si>
    <t>https://scooterok.pro/p755095201-kolenval-honda-dio.html</t>
  </si>
  <si>
    <t>https://scooterok.pro/p755095711-kolenval-honda-dio.html</t>
  </si>
  <si>
    <t>https://scooterok.pro/p756256225-karbyurator-honda-dio.html</t>
  </si>
  <si>
    <t>https://scooterok.pro/p756284951-krylo-zadnee-honda.html</t>
  </si>
  <si>
    <t>https://scooterok.pro/p756300075-reduktor-zadnego-kolesa.html</t>
  </si>
  <si>
    <t>https://scooterok.pro/p756301213-kolenval-honda-lead.html</t>
  </si>
  <si>
    <t>https://scooterok.pro/p756304036-kolenval-honda-lead.html</t>
  </si>
  <si>
    <t>https://scooterok.pro/p756305400-kolenval-honda-lead.html</t>
  </si>
  <si>
    <t>https://scooterok.pro/p756316229-stseplenie-zadnee-sbore.html</t>
  </si>
  <si>
    <t>https://scooterok.pro/p756346219-stseplenie-zadnee-sbore.html</t>
  </si>
  <si>
    <t>https://scooterok.pro/p756348604-stseplenie-zadnee-sbore.html</t>
  </si>
  <si>
    <t>https://scooterok.pro/p757330025-spidometr-honda-lead.html</t>
  </si>
  <si>
    <t>https://scooterok.pro/p757330379-maslonasos-honda-lead.html</t>
  </si>
  <si>
    <t>https://scooterok.pro/p757340619-glushitel-honda-lead.html</t>
  </si>
  <si>
    <t>https://scooterok.pro/p757362131-glushitel-honda-lead.html</t>
  </si>
  <si>
    <t>https://scooterok.pro/p757660015-vilka-perednyaya-mayatnikovaya.html</t>
  </si>
  <si>
    <t>https://scooterok.pro/p757661382-porshnevaya-gruppa-honda.html</t>
  </si>
  <si>
    <t>https://scooterok.pro/p757728634-porshnevaya-gruppa-honda.html</t>
  </si>
  <si>
    <t>https://scooterok.pro/p757731287-support-tormoznoj-perednij.html</t>
  </si>
  <si>
    <t>https://scooterok.pro/p757736172-fara-perednyaya-sbore.html</t>
  </si>
  <si>
    <t>https://scooterok.pro/p757738137-fara-perednyaya-honda.html</t>
  </si>
  <si>
    <t>https://scooterok.pro/p757739792-fara-zadnyaya-stop.html</t>
  </si>
  <si>
    <t>https://scooterok.pro/p757766929-plastik-bokovushki-zadnie.html</t>
  </si>
  <si>
    <t>https://scooterok.pro/p757769482-plastik-bokovushki-zadnie.html</t>
  </si>
  <si>
    <t>https://scooterok.pro/p759661364-plastik-podklyuvnik-perednij.html</t>
  </si>
  <si>
    <t>https://scooterok.pro/p759677064-plastik-krylo-perednee.html</t>
  </si>
  <si>
    <t>https://scooterok.pro/p759678733-plastik-porogi-honda.html</t>
  </si>
  <si>
    <t>https://scooterok.pro/p759680305-plastik-porogi-honda.html</t>
  </si>
  <si>
    <t>https://scooterok.pro/p759712802-elektorostarter-honda-lead.html</t>
  </si>
  <si>
    <t>https://scooterok.pro/p759714667-elektrostarter-honda-lead.html</t>
  </si>
  <si>
    <t>https://scooterok.pro/p759725660-amortizator-zadnij-honda.html</t>
  </si>
  <si>
    <t>https://scooterok.pro/p759748326-amortizator-perednij-265.html</t>
  </si>
  <si>
    <t>https://scooterok.pro/p759764864-plastik-golova-honda.html</t>
  </si>
  <si>
    <t>https://scooterok.pro/p759770951-plastik-golova-honda.html</t>
  </si>
  <si>
    <t>https://scooterok.pro/p759793709-povoroty-perednie-sbore.html</t>
  </si>
  <si>
    <t>https://scooterok.pro/p759882623-fonar-zadnij-viper.html</t>
  </si>
  <si>
    <t>https://scooterok.pro/p759890314-plastik-perednij-podklyuvnik.html</t>
  </si>
  <si>
    <t>https://scooterok.pro/p767373059-variator-perednij-tyuning.html</t>
  </si>
  <si>
    <t>https://scooterok.pro/p767474442-glushitel-honda-tact.html</t>
  </si>
  <si>
    <t>https://scooterok.pro/p767479282-kolenval-honda-tact.html</t>
  </si>
  <si>
    <t>https://scooterok.pro/p767497325-kolenval-honda-tact.html</t>
  </si>
  <si>
    <t>https://scooterok.pro/p767503125-kolenval-honda-tact.html</t>
  </si>
  <si>
    <t>https://scooterok.pro/p767509585-kolenval-sbore-honda.html</t>
  </si>
  <si>
    <t>https://scooterok.pro/p767555814-porshnevaya-gruppa-honda.html</t>
  </si>
  <si>
    <t>https://scooterok.pro/p767612425-karbyurator-honda-tact.html</t>
  </si>
  <si>
    <t>https://scooterok.pro/p767615907-karbyurator-honda-tact.html</t>
  </si>
  <si>
    <t>https://scooterok.pro/p767619585-stator-honda-tact.html</t>
  </si>
  <si>
    <t>https://scooterok.pro/p767626176-starter-sbore-honda.html</t>
  </si>
  <si>
    <t>https://scooterok.pro/p767638921-povoroty-perednie-honda.html</t>
  </si>
  <si>
    <t>https://scooterok.pro/p767643393-fara-perednyaya-sbore.html</t>
  </si>
  <si>
    <t>https://scooterok.pro/p767660173-plastik-klyuv-honda.html</t>
  </si>
  <si>
    <t>https://scooterok.pro/p767674732-plastik-klyuv-honda.html</t>
  </si>
  <si>
    <t>https://scooterok.pro/p767676445-plastik-golova-gde.html</t>
  </si>
  <si>
    <t>https://scooterok.pro/p767678465-plastik-golova-honda.html</t>
  </si>
  <si>
    <t>https://scooterok.pro/p768554044-kryshka-variatora-dvigatelya.html</t>
  </si>
  <si>
    <t>https://scooterok.pro/p769332355-bak-toplivnyj-alfa.html</t>
  </si>
  <si>
    <t>https://scooterok.pro/p778029459-diski-kolesnye-litye.html</t>
  </si>
  <si>
    <t>https://scooterok.pro/p785571454-karbyurator-yamaha-majesty.html</t>
  </si>
  <si>
    <t>https://scooterok.pro/p785578436-stseplenie-zadnee-sbore.html</t>
  </si>
  <si>
    <t>https://scooterok.pro/p785581998-porshnevaya-gruppa-yamaha.html</t>
  </si>
  <si>
    <t>https://scooterok.pro/p785644431-kolodki-stsepleniya-yamaha.html</t>
  </si>
  <si>
    <t>https://scooterok.pro/p785654108-variator-perednij-sbore.html</t>
  </si>
  <si>
    <t>https://scooterok.pro/p785711363-koltsa-porshnevye-yamaha.html</t>
  </si>
  <si>
    <t>https://scooterok.pro/p785972259-komplekt-plastika-yamaha.html</t>
  </si>
  <si>
    <t>https://scooterok.pro/p785976854-komplekt-plastika-yamaha.html</t>
  </si>
  <si>
    <t>https://scooterok.pro/p785995510-reduktor-sbore-zadnego.html</t>
  </si>
  <si>
    <t>https://scooterok.pro/p786005969-reduktor-zadnij-sbore.html</t>
  </si>
  <si>
    <t>https://scooterok.pro/p786010884-vilka-perednyaya-yamaha.html</t>
  </si>
  <si>
    <t>https://scooterok.pro/p786049565-variator-zadnij-stseplenie.html</t>
  </si>
  <si>
    <t>https://scooterok.pro/p786063275-variator-perednij-yamaha.html</t>
  </si>
  <si>
    <t>https://scooterok.pro/p786068632-variator-perednij-yamaha.html</t>
  </si>
  <si>
    <t>https://scooterok.pro/p786509068-porshnevaya-gruppa-yamaha.html</t>
  </si>
  <si>
    <t>https://scooterok.pro/p786540176-porshnevaya-gruppa-sbore.html</t>
  </si>
  <si>
    <t>https://scooterok.pro/p786555703-porshnevaya-gruppa-yamaha.html</t>
  </si>
  <si>
    <t>https://scooterok.pro/p786560575-porshnevaya-gruppa-yamaha.html</t>
  </si>
  <si>
    <t>https://scooterok.pro/p786576473-porshnevaya-gruppa-yamaha.html</t>
  </si>
  <si>
    <t>https://scooterok.pro/p786590383-kolenval-yamaha-jog.html</t>
  </si>
  <si>
    <t>https://scooterok.pro/p786602023-kolenval-sbore-yamaha.html</t>
  </si>
  <si>
    <t>https://scooterok.pro/p787570303-disk-kolesnyj-zadnij.html</t>
  </si>
  <si>
    <t>https://scooterok.pro/p792260424-fara-perednyaya-yamaha.html</t>
  </si>
  <si>
    <t>https://scooterok.pro/p792290503-fara-perednyaya-yamaha.html</t>
  </si>
  <si>
    <t>https://scooterok.pro/p792292099-fara-perednyaya-yamaha.html</t>
  </si>
  <si>
    <t>https://scooterok.pro/p792298401-spidometr-yamaha-3kj.html</t>
  </si>
  <si>
    <t>https://scooterok.pro/p792320888-karbyurator-yamaha-jog.html</t>
  </si>
  <si>
    <t>https://scooterok.pro/p792323951-karbyurator-yamaha-3kj.html</t>
  </si>
  <si>
    <t>https://scooterok.pro/p792327706-karbyurator-yamaha-jog.html</t>
  </si>
  <si>
    <t>https://scooterok.pro/p792334110-disk-kolesnyj-zadnij.html</t>
  </si>
  <si>
    <t>https://scooterok.pro/p792359264-amortizator-zadnij-yamaha.html</t>
  </si>
  <si>
    <t>https://scooterok.pro/p792367491-starter-yamaha-jog.html</t>
  </si>
  <si>
    <t>https://scooterok.pro/p792783578-porshnevaya-gruppa-suzuki.html</t>
  </si>
  <si>
    <t>https://scooterok.pro/p792784818-porshnevaya-gruppa-suzuki.html</t>
  </si>
  <si>
    <t>https://scooterok.pro/p792785897-porshnevaya-gruppa-suzuki.html</t>
  </si>
  <si>
    <t>https://scooterok.pro/p792788905-porshnevaya-gruppa-suzuki.html</t>
  </si>
  <si>
    <t>https://scooterok.pro/p792789951-porshnevaya-gruppa-suzuki.html</t>
  </si>
  <si>
    <t>https://scooterok.pro/p792791449-porshnevaya-gruppa-sbore.html</t>
  </si>
  <si>
    <t>https://scooterok.pro/p793045120-glushitel-suzuki-sepiya.html</t>
  </si>
  <si>
    <t>https://scooterok.pro/p793059034-kolenval-suzuki-sepia.html</t>
  </si>
  <si>
    <t>https://scooterok.pro/p793063955-kolenval-suzuki-sepia.html</t>
  </si>
  <si>
    <t>https://scooterok.pro/p793069735-kolenval-suzuki-sepia.html</t>
  </si>
  <si>
    <t>https://scooterok.pro/p793085054-karbyurator-suzuki-sepia.html</t>
  </si>
  <si>
    <t>https://scooterok.pro/p793089715-karbyurator-sbore-moped.html</t>
  </si>
  <si>
    <t>https://scooterok.pro/p793093426-rem-perednej-vilki.html</t>
  </si>
  <si>
    <t>https://scooterok.pro/p793100038-stseplenie-zadnee-sbore.html</t>
  </si>
  <si>
    <t>https://scooterok.pro/p793116710-variator-perednij-suzuki.html</t>
  </si>
  <si>
    <t>https://scooterok.pro/p793117230-variator-perednij-suzuki.html</t>
  </si>
  <si>
    <t>https://scooterok.pro/p793119863-rotor-generatora-magnit.html</t>
  </si>
  <si>
    <t>https://scooterok.pro/p793121576-maslonasos-suzuki-sepia.html</t>
  </si>
  <si>
    <t>https://scooterok.pro/p793124786-elektrostarter-yaponskij-moped.html</t>
  </si>
  <si>
    <t>https://scooterok.pro/p793138574-stator-generatora-suzuki.html</t>
  </si>
  <si>
    <t>https://scooterok.pro/p793139408-fara-sbore-suzuki.html</t>
  </si>
  <si>
    <t>https://scooterok.pro/p793149486-disk-perednij-suzuki.html</t>
  </si>
  <si>
    <t>https://scooterok.pro/p793197026-plastik-golova-suzuki.html</t>
  </si>
  <si>
    <t>https://scooterok.pro/p793197569-plastik-klyuv-suzuki.html</t>
  </si>
  <si>
    <t>https://scooterok.pro/p793199437-amortizator-perednij-suzuki.html</t>
  </si>
  <si>
    <t>https://scooterok.pro/p793202072-amortizator-zadnij-suzuki.html</t>
  </si>
  <si>
    <t>https://scooterok.pro/p793629999-porshnevaya-gruppa-suzuki.html</t>
  </si>
  <si>
    <t>https://scooterok.pro/p793632114-porshnevaya-gruppa-sbore.html</t>
  </si>
  <si>
    <t>https://scooterok.pro/p793632685-kolenval-sbore-suzuki.html</t>
  </si>
  <si>
    <t>https://scooterok.pro/p793633616-plastik-klyuv-suzuki.html</t>
  </si>
  <si>
    <t>https://scooterok.pro/p793633947-stseplenie-zadnee-sbore.html</t>
  </si>
  <si>
    <t>https://scooterok.pro/p793635539-variator-perednij-suzuki.html</t>
  </si>
  <si>
    <t>https://scooterok.pro/p793636044-variator-perednij-suzuki.html</t>
  </si>
  <si>
    <t>https://scooterok.pro/p793644862-fonar-zadnij-suzuki.html</t>
  </si>
  <si>
    <t>https://scooterok.pro/p793655609-podshipnik-kolenvala-suzuki.html</t>
  </si>
  <si>
    <t>https://scooterok.pro/p793658372-amortizator-zadnij-300.html</t>
  </si>
  <si>
    <t>https://scooterok.pro/p793723551-porshen-suzuki-100.html</t>
  </si>
  <si>
    <t>https://scooterok.pro/p793727878-porshen-suzuki-100.html</t>
  </si>
  <si>
    <t>https://scooterok.pro/p793728792-porshen-suzuki-ad100.html</t>
  </si>
  <si>
    <t>https://scooterok.pro/p793729316-porshen-suzuki-100.html</t>
  </si>
  <si>
    <t>https://scooterok.pro/p793729910-remen-variatora-678h18.html</t>
  </si>
  <si>
    <t>https://scooterok.pro/p793733201-remen-690h175-suzuki.html</t>
  </si>
  <si>
    <t>https://scooterok.pro/p793735456-stekla-zadnih-ukazatelej.html</t>
  </si>
  <si>
    <t>https://scooterok.pro/p793742014-elektroklapan-suzuki-50100.html</t>
  </si>
  <si>
    <t>https://scooterok.pro/p793745091-krylchatka-variatora-suzuki.html</t>
  </si>
  <si>
    <t>https://scooterok.pro/p793745516-prokladki-dvigatelya-suzuki.html</t>
  </si>
  <si>
    <t>https://scooterok.pro/p793760802-hrapovik-suzuki-ad100.html</t>
  </si>
  <si>
    <t>https://scooterok.pro/p793768933-porshen-suzuki-100.html</t>
  </si>
  <si>
    <t>https://scooterok.pro/p793780758-porshen-suzuki-ad100.html</t>
  </si>
  <si>
    <t>https://scooterok.pro/p793780840-porshen-suzuki-ad100.html</t>
  </si>
  <si>
    <t>https://scooterok.pro/p793780884-porshen-suzuki-ad100.html</t>
  </si>
  <si>
    <t>https://scooterok.pro/p793780959-porshen-suzuki-ad100.html</t>
  </si>
  <si>
    <t>https://scooterok.pro/p793780972-porshen-suzuki-ad100.html</t>
  </si>
  <si>
    <t>https://scooterok.pro/p793781064-porshen-suzuki-ad100.html</t>
  </si>
  <si>
    <t>https://scooterok.pro/p793781145-porshen-suzuki-ad100.html</t>
  </si>
  <si>
    <t>https://scooterok.pro/p793781177-porshen-suzuki-ad100.html</t>
  </si>
  <si>
    <t>https://scooterok.pro/p794003078-dvigatel-sbore-kvadrotsiklaatvpoketbajk.html</t>
  </si>
  <si>
    <t>https://scooterok.pro/p794047470-amortizator-kvadrotsiklatvpoketbajk-100.html</t>
  </si>
  <si>
    <t>https://scooterok.pro/p794048390-amortizator-mono-260.html</t>
  </si>
  <si>
    <t>https://scooterok.pro/p794049219-baraban-tormoznoj-kvadrotsiklatv.html</t>
  </si>
  <si>
    <t>https://scooterok.pro/p794052178-reduktor-sbore-minibajk.html</t>
  </si>
  <si>
    <t>https://scooterok.pro/p794053070-reduktor-detskij-kvadrotsikl.html</t>
  </si>
  <si>
    <t>https://scooterok.pro/p794054539-porshnevaya-gruppa-sbore.html</t>
  </si>
  <si>
    <t>https://scooterok.pro/p794058770-tros-perednego-tormoza.html</t>
  </si>
  <si>
    <t>https://scooterok.pro/p794062658-elektrostarter-kvadrotsikl-dvigatelem.html</t>
  </si>
  <si>
    <t>https://scooterok.pro/p794064623-kryshka-dvigatelya-ruchnym.html</t>
  </si>
  <si>
    <t>https://scooterok.pro/p794065341-kryshka-dvigatelya-ruchnym.html</t>
  </si>
  <si>
    <t>https://scooterok.pro/p794065476-kryshka-dvigatelya-ruchnym.html</t>
  </si>
  <si>
    <t>https://scooterok.pro/p794065925-sharovaya-opora-kvadrotsikl.html</t>
  </si>
  <si>
    <t>https://scooterok.pro/p794073220-karbyurator-kvadrotsikl-detskij.html</t>
  </si>
  <si>
    <t>https://scooterok.pro/p794078841-rotor-generatora-magnit.html</t>
  </si>
  <si>
    <t>https://scooterok.pro/p794080042-tsep-privoda-kolesa.html</t>
  </si>
  <si>
    <t>https://scooterok.pro/p794081032-tsep-privoda-kolesa.html</t>
  </si>
  <si>
    <t>https://scooterok.pro/p794081692-tsep-privoda-kolesa.html</t>
  </si>
  <si>
    <t>https://scooterok.pro/p794081997-katushka-zazhiganiya-kvadrotsikl.html</t>
  </si>
  <si>
    <t>https://scooterok.pro/p794082509-tyaga-rulevaya-kvadrotsiklatv.html</t>
  </si>
  <si>
    <t>https://scooterok.pro/p794084048-zvezda-zadnyaya-otverstiya.html</t>
  </si>
  <si>
    <t>https://scooterok.pro/p794089605-zvezda-zadnyaya-atv.html</t>
  </si>
  <si>
    <t>https://scooterok.pro/p794090100-zvezda-zadnyaya-atv.html</t>
  </si>
  <si>
    <t>https://scooterok.pro/p794096329-shlang-tormoznoj-kvadrotsiklatv.html</t>
  </si>
  <si>
    <t>https://scooterok.pro/p794099858-shlang-tormoznoj-kvadrotsiklatv.html</t>
  </si>
  <si>
    <t>https://scooterok.pro/p794100013-shlang-tormoznoj-kvadrotsiklatv.html</t>
  </si>
  <si>
    <t>https://scooterok.pro/p794100182-rulevoj-nakonechnik-kvadrotsiklatv.html</t>
  </si>
  <si>
    <t>https://scooterok.pro/p794100447-rulevoj-nakonechnik-kvadrotsikl.html</t>
  </si>
  <si>
    <t>https://scooterok.pro/p794375989-plastik-perednij-podklyuvnik.html</t>
  </si>
  <si>
    <t>https://scooterok.pro/p794381815-plastik-klyuv-viper.html</t>
  </si>
  <si>
    <t>https://scooterok.pro/p794386565-plastik-klyuv-suzuki.html</t>
  </si>
  <si>
    <t>https://scooterok.pro/p794388255-plastik-klyuv-suzuki.html</t>
  </si>
  <si>
    <t>https://scooterok.pro/p794392701-plastik-golova-pumasuzuki.html</t>
  </si>
  <si>
    <t>https://scooterok.pro/p794398158-plastik-golova-suzuki.html</t>
  </si>
  <si>
    <t>https://scooterok.pro/p794398942-plastik-golova-gde.html</t>
  </si>
  <si>
    <t>https://scooterok.pro/p794400551-plastik-bokoviny-verhnie.html</t>
  </si>
  <si>
    <t>https://scooterok.pro/p794443259-glushitel-suzuki-lets.html</t>
  </si>
  <si>
    <t>https://scooterok.pro/p794447229-kolenval-suzuki-lets.html</t>
  </si>
  <si>
    <t>https://scooterok.pro/p794452035-kolenval-suzuki-lets.html</t>
  </si>
  <si>
    <t>https://scooterok.pro/p794454472-stseplenie-zadnee-sbore.html</t>
  </si>
  <si>
    <t>https://scooterok.pro/p794462768-stseplenie-zadnee-kolokolom.html</t>
  </si>
  <si>
    <t>https://scooterok.pro/p794475237-porshnevaya-gruppa-suzuki.html</t>
  </si>
  <si>
    <t>https://scooterok.pro/p794476870-porshnevaya-gruppa-sbore.html</t>
  </si>
  <si>
    <t>https://scooterok.pro/p794477375-porshnevaya-gruppa-sbore.html</t>
  </si>
  <si>
    <t>https://scooterok.pro/p794477551-porshnevaya-gruppa-suzuki.html</t>
  </si>
  <si>
    <t>https://scooterok.pro/p794477691-porshnevaya-gruppa-sbore.html</t>
  </si>
  <si>
    <t>https://scooterok.pro/p794481420-fara-perednyaya-sbore.html</t>
  </si>
  <si>
    <t>https://scooterok.pro/p794483287-fara-perednyaya-suzuki.html</t>
  </si>
  <si>
    <t>https://scooterok.pro/p794483877-fara-perednyaya-suzuki.html</t>
  </si>
  <si>
    <t>https://scooterok.pro/p794488044-karbyurator-suzuki-lets.html</t>
  </si>
  <si>
    <t>https://scooterok.pro/p794491407-karbyurator-suzuki-lets.html</t>
  </si>
  <si>
    <t>https://scooterok.pro/p794493994-kommutator-suzuki-lets.html</t>
  </si>
  <si>
    <t>https://scooterok.pro/p794497491-kommutator-suzuki-lets.html</t>
  </si>
  <si>
    <t>https://scooterok.pro/p794498541-kommutator-suzuki-lets.html</t>
  </si>
  <si>
    <t>https://scooterok.pro/p794500438-kolodki-zadnego-stsepleniya.html</t>
  </si>
  <si>
    <t>https://scooterok.pro/p794504043-komplekt-zamkov-suzuki.html</t>
  </si>
  <si>
    <t>https://scooterok.pro/p794512414-zamok-zazhiganiya-suzuki.html</t>
  </si>
  <si>
    <t>https://scooterok.pro/p794528451-rele-regulyator-napryazheniya.html</t>
  </si>
  <si>
    <t>https://scooterok.pro/p794536231-variator-perednij-sbore.html</t>
  </si>
  <si>
    <t>https://scooterok.pro/p794541370-variator-perednij-suzuki.html</t>
  </si>
  <si>
    <t>https://scooterok.pro/p794551282-fonar-zadnij-sbore.html</t>
  </si>
  <si>
    <t>https://scooterok.pro/p794560256-steklo-spidometra-suzuki.html</t>
  </si>
  <si>
    <t>https://scooterok.pro/p794572137-bendiks-suzuki-lets.html</t>
  </si>
  <si>
    <t>https://scooterok.pro/p794596636-povoroty-perednie-suzuki.html</t>
  </si>
  <si>
    <t>https://scooterok.pro/p795067724-plastik-bardachek-pod.html</t>
  </si>
  <si>
    <t>https://scooterok.pro/p795092137-plastik-bokovushki-zadnie.html</t>
  </si>
  <si>
    <t>https://scooterok.pro/p795094013-vetrovik-perednijobtekatel-viper.html</t>
  </si>
  <si>
    <t>https://scooterok.pro/p795094383-plastik-golova-viper.html</t>
  </si>
  <si>
    <t>https://scooterok.pro/p795095272-porshnevaya-gruppa-hanterjianshe.html</t>
  </si>
  <si>
    <t>https://scooterok.pro/p795096735-plastik-deko-perednee.html</t>
  </si>
  <si>
    <t>https://scooterok.pro/p795097619-plastik-karman-vnutrennij.html</t>
  </si>
  <si>
    <t>https://scooterok.pro/p795102887-komplekt-plastika-viper.html</t>
  </si>
  <si>
    <t>https://scooterok.pro/p795108958-plastik-podklyuvnik-viper.html</t>
  </si>
  <si>
    <t>https://scooterok.pro/p795114367-plastik-krylo-zadnee.html</t>
  </si>
  <si>
    <t>https://scooterok.pro/p795142469-plastik-krylo-perednee.html</t>
  </si>
  <si>
    <t>https://scooterok.pro/p795147662-plastik-krylo-perednee.html</t>
  </si>
  <si>
    <t>https://scooterok.pro/p795149994-plastik-lyuchok-baka.html</t>
  </si>
  <si>
    <t>https://scooterok.pro/p795153082-plastik-nakladka-klyuva.html</t>
  </si>
  <si>
    <t>https://scooterok.pro/p795156089-plastik-nizhnyaya-chast.html</t>
  </si>
  <si>
    <t>https://scooterok.pro/p795158583-plastik-poddon-viper.html</t>
  </si>
  <si>
    <t>https://scooterok.pro/p795172852-plastik-pol-gde.html</t>
  </si>
  <si>
    <t>https://scooterok.pro/p795191517-disk-kolesnyj-perednij.html</t>
  </si>
  <si>
    <t>https://scooterok.pro/p795208505-disk-kolesnyj-zadnij.html</t>
  </si>
  <si>
    <t>https://scooterok.pro/p795225789-amortizator-perednijperya-viper.html</t>
  </si>
  <si>
    <t>https://scooterok.pro/p795252357-sidene-viper-race.html</t>
  </si>
  <si>
    <t>https://scooterok.pro/p795272554-fara-perednyaya-viper.html</t>
  </si>
  <si>
    <t>https://scooterok.pro/p795282366-fara-perednyaya-viper.html</t>
  </si>
  <si>
    <t>https://scooterok.pro/p795284990-fara-perednyaya-viper.html</t>
  </si>
  <si>
    <t>https://scooterok.pro/p795288123-fonar-zadnijstop-viper.html</t>
  </si>
  <si>
    <t>https://scooterok.pro/p795297726-traversa-viper-race.html</t>
  </si>
  <si>
    <t>https://scooterok.pro/p795303828-provodka-tsentralnaya-viper.html</t>
  </si>
  <si>
    <t>https://scooterok.pro/p795318125-bak-toplivnyj-vajper.html</t>
  </si>
  <si>
    <t>https://scooterok.pro/p795326600-spidometr-viper-race.html</t>
  </si>
  <si>
    <t>https://scooterok.pro/p795338583-kreplenie-vtorogo-amortizatora.html</t>
  </si>
  <si>
    <t>https://scooterok.pro/p795349169-mashinka-tormoznaya-levaya.html</t>
  </si>
  <si>
    <t>https://scooterok.pro/p795359238-pereklyuchateli-barabandisk-rychagi.html</t>
  </si>
  <si>
    <t>https://scooterok.pro/p795517635-mashinka-tormoznaya-pravaya.html</t>
  </si>
  <si>
    <t>https://scooterok.pro/p795520553-podshipniki-rulevoj-traversy.html</t>
  </si>
  <si>
    <t>https://scooterok.pro/p795540178-privod-spidometra-viper.html</t>
  </si>
  <si>
    <t>https://scooterok.pro/p795585944-obtekatel-mototsikl-kitajskij.html</t>
  </si>
  <si>
    <t>https://scooterok.pro/p796037579-plastik-bardachek-pod.html</t>
  </si>
  <si>
    <t>https://scooterok.pro/p796047808-plastik-bokovoj-zadnij.html</t>
  </si>
  <si>
    <t>https://scooterok.pro/p796051768-plastik-golova-hokkeist.html</t>
  </si>
  <si>
    <t>https://scooterok.pro/p796071511-plastik-lyuchok-baka.html</t>
  </si>
  <si>
    <t>https://scooterok.pro/p796072479-plastik-zaschita-schitok.html</t>
  </si>
  <si>
    <t>https://scooterok.pro/p796073133-plastik-karman-grand.html</t>
  </si>
  <si>
    <t>https://scooterok.pro/p796074300-plastik-klyuv-pod.html</t>
  </si>
  <si>
    <t>https://scooterok.pro/p796075282-plastik-krylo-zadnee.html</t>
  </si>
  <si>
    <t>https://scooterok.pro/p796078710-plastik-krylo-perednee.html</t>
  </si>
  <si>
    <t>https://scooterok.pro/p796081967-plastik-kozyrek-viper.html</t>
  </si>
  <si>
    <t>https://scooterok.pro/p796084324-plastik-otvetnaya-chast.html</t>
  </si>
  <si>
    <t>https://scooterok.pro/p796084844-plastik-klyuv-hokeist.html</t>
  </si>
  <si>
    <t>https://scooterok.pro/p796086086-plastik-perednyaya-bokovaya.html</t>
  </si>
  <si>
    <t>https://scooterok.pro/p796090658-perednyaya-chast-pod.html</t>
  </si>
  <si>
    <t>https://scooterok.pro/p796104074-plastik-pol-viper.html</t>
  </si>
  <si>
    <t>https://scooterok.pro/p796105633-plastik-porog-pravyj.html</t>
  </si>
  <si>
    <t>https://scooterok.pro/p796107181-plastik-vstavka-reshetka.html</t>
  </si>
  <si>
    <t>https://scooterok.pro/p796111562-plastik-reshetka-perednej.html</t>
  </si>
  <si>
    <t>https://scooterok.pro/p796116827-amortizator-perednijperya-grand.html</t>
  </si>
  <si>
    <t>https://scooterok.pro/p796139705-sidene-vajper-hokkeist.html</t>
  </si>
  <si>
    <t>https://scooterok.pro/p796145704-traversa-perednej-vilki.html</t>
  </si>
  <si>
    <t>https://scooterok.pro/p796150949-traversa-grand-prixhokkeist.html</t>
  </si>
  <si>
    <t>https://scooterok.pro/p796155729-tormoznaya-sistema-viper.html</t>
  </si>
  <si>
    <t>https://scooterok.pro/p796160183-bagazhnik-zadnij-metal.html</t>
  </si>
  <si>
    <t>https://scooterok.pro/p796163368-spidometr-120-kmch.html</t>
  </si>
  <si>
    <t>https://scooterok.pro/p796166987-provodka-tsentralnaya-viper.html</t>
  </si>
  <si>
    <t>https://scooterok.pro/p796167530-fara-grand-prixhokkeist.html</t>
  </si>
  <si>
    <t>https://scooterok.pro/p796170560-kreplenie-vtorogo-amortizatora.html</t>
  </si>
  <si>
    <t>https://scooterok.pro/p796171082-mayatnik-viper-grand.html</t>
  </si>
  <si>
    <t>https://scooterok.pro/p796172536-komplekt-zamkov-viper.html</t>
  </si>
  <si>
    <t>https://scooterok.pro/p796185515-zamok-zazhiganiya-viper.html</t>
  </si>
  <si>
    <t>https://scooterok.pro/p796188888-mashinka-tormoznaya-pravaya.html</t>
  </si>
  <si>
    <t>https://scooterok.pro/p796194638-pereklyuchateli-viper-grand.html</t>
  </si>
  <si>
    <t>https://scooterok.pro/p796198209-kovrik-rezinovyj-napolnyj.html</t>
  </si>
  <si>
    <t>https://scooterok.pro/p796200274-privod-spidometra-grand.html</t>
  </si>
  <si>
    <t>https://scooterok.pro/p796211809-fonar-zadnij-viper.html</t>
  </si>
  <si>
    <t>https://scooterok.pro/p796215714-povoroty-zadnie-para.html</t>
  </si>
  <si>
    <t>https://scooterok.pro/p796218108-chehol-sidenya-viper.html</t>
  </si>
  <si>
    <t>https://scooterok.pro/p796869769-plastik-bardachek-pod.html</t>
  </si>
  <si>
    <t>https://scooterok.pro/p796870645-plastik-bokoviny-zadnie.html</t>
  </si>
  <si>
    <t>https://scooterok.pro/p796874009-plastik-golova-vajper.html</t>
  </si>
  <si>
    <t>https://scooterok.pro/p796875258-plastik-karman-viper.html</t>
  </si>
  <si>
    <t>https://scooterok.pro/p796887936-plastik-karman-viper.html</t>
  </si>
  <si>
    <t>https://scooterok.pro/p796890964-plastik-klyuv-perednij.html</t>
  </si>
  <si>
    <t>https://scooterok.pro/p796893293-plastik-krylo-zadnee.html</t>
  </si>
  <si>
    <t>https://scooterok.pro/p796896345-plastik-krylo-perednee.html</t>
  </si>
  <si>
    <t>https://scooterok.pro/p796898776-plastik-porog-levyj.html</t>
  </si>
  <si>
    <t>https://scooterok.pro/p796902520-plastik-porogi-viper.html</t>
  </si>
  <si>
    <t>https://scooterok.pro/p796907551-plastik-lyuchok-baka.html</t>
  </si>
  <si>
    <t>https://scooterok.pro/p796915068-plastik-stykovochnaya-zadnyaya.html</t>
  </si>
  <si>
    <t>https://scooterok.pro/p796919521-plastik-otvetnaya-chast.html</t>
  </si>
  <si>
    <t>https://scooterok.pro/p796922863-plastik-perednyaya-chast.html</t>
  </si>
  <si>
    <t>https://scooterok.pro/p796925948-plastik-poddon-viper.html</t>
  </si>
  <si>
    <t>https://scooterok.pro/p796927216-plastik-nizhnyaya-chast.html</t>
  </si>
  <si>
    <t>https://scooterok.pro/p796937445-disk-kolesnyj-perednij.html</t>
  </si>
  <si>
    <t>https://scooterok.pro/p796948649-traversa-perednyaya-moped.html</t>
  </si>
  <si>
    <t>https://scooterok.pro/p796952930-mayatnik-dvigatelya-viper.html</t>
  </si>
  <si>
    <t>https://scooterok.pro/p796956616-komplekt-zamkov-viper.html</t>
  </si>
  <si>
    <t>https://scooterok.pro/p796957858-zamok-zazhiganiya-viper.html</t>
  </si>
  <si>
    <t>https://scooterok.pro/p796958810-spidometr-viper-wind.html</t>
  </si>
  <si>
    <t>https://scooterok.pro/p796960241-bagazhnik-zadnij-viper.html</t>
  </si>
  <si>
    <t>https://scooterok.pro/p796961816-stseplenie-zubr-t200foton.html</t>
  </si>
  <si>
    <t>https://scooterok.pro/p796962528-pereklyuchateli-rulya-viper.html</t>
  </si>
  <si>
    <t>https://scooterok.pro/p796975147-mashinka-tormoznaya-pravaya.html</t>
  </si>
  <si>
    <t>https://scooterok.pro/p796976677-perednie-ukazateli-povorotov.html</t>
  </si>
  <si>
    <t>https://scooterok.pro/p796980795-disk-tormoznoj-perednij.html</t>
  </si>
  <si>
    <t>https://scooterok.pro/p796982915-amortizator-zadnij-viper.html</t>
  </si>
  <si>
    <t>https://scooterok.pro/p796987511-plastik-nakladka-bagazhnika.html</t>
  </si>
  <si>
    <t>https://scooterok.pro/p796995579-kryshka-baka-viper.html</t>
  </si>
  <si>
    <t>https://scooterok.pro/p796998561-podshipnik-rulya-viper.html</t>
  </si>
  <si>
    <t>https://scooterok.pro/p797010774-privod-spidometra-viper.html</t>
  </si>
  <si>
    <t>https://scooterok.pro/p797028094-steklo-perednej-fary.html</t>
  </si>
  <si>
    <t>https://scooterok.pro/p797029370-steklo-stopa-viper.html</t>
  </si>
  <si>
    <t>https://scooterok.pro/p797031853-stekla-povorotov-perednih.html</t>
  </si>
  <si>
    <t>https://scooterok.pro/p797033343-stekla-povorotov-zadnih.html</t>
  </si>
  <si>
    <t>https://scooterok.pro/p797035103-chehol-sidenya-vajper.html</t>
  </si>
  <si>
    <t>https://scooterok.pro/p797037443-shlang-tormoznoj-viper.html</t>
  </si>
  <si>
    <t>https://scooterok.pro/p797042923-gabarit-perednij-sbore.html</t>
  </si>
  <si>
    <t>https://scooterok.pro/p797045063-kryshka-toplivnogo-baka.html</t>
  </si>
  <si>
    <t>https://scooterok.pro/p797051890-kovrik-napolnyj-viper.html</t>
  </si>
  <si>
    <t>https://scooterok.pro/p797056037-krepezh-dlya-plastika.html</t>
  </si>
  <si>
    <t>https://scooterok.pro/p797060373-kolenchatyj-valkolenval-hanterjianshe.html</t>
  </si>
  <si>
    <t>https://scooterok.pro/p797063566-tros-spidometra-gajka.html</t>
  </si>
  <si>
    <t>https://scooterok.pro/p797064486-tormoznye-kolodki-viper.html</t>
  </si>
  <si>
    <t>https://scooterok.pro/p797067904-tormoznye-kolodki-110.html</t>
  </si>
  <si>
    <t>https://scooterok.pro/p797072181-perednego-kolesa-viper.html</t>
  </si>
  <si>
    <t>https://scooterok.pro/p797078149-rychag-perednego-tormoza.html</t>
  </si>
  <si>
    <t>https://scooterok.pro/p797084623-salnik-vilki-viper.html</t>
  </si>
  <si>
    <t>https://scooterok.pro/p797088671-rezinka-vtulka-mayatnika.html</t>
  </si>
  <si>
    <t>https://scooterok.pro/p797091194-pruzhina-tsentralnoj-podnozhki.html</t>
  </si>
  <si>
    <t>https://scooterok.pro/p797467679-bagazhnik-zadnij-podnozhkami.html</t>
  </si>
  <si>
    <t>https://scooterok.pro/p797480756-bagazhnik-zadnij-viper.html</t>
  </si>
  <si>
    <t>https://scooterok.pro/p797492581-amortizator-perednijperya-viper.html</t>
  </si>
  <si>
    <t>https://scooterok.pro/p797497041-amortizator-gazomaslyanyj-zadnij.html</t>
  </si>
  <si>
    <t>https://scooterok.pro/p797510354-plastik-zaschita-nog.html</t>
  </si>
  <si>
    <t>https://scooterok.pro/p797542961-plastik-golova-vajper.html</t>
  </si>
  <si>
    <t>https://scooterok.pro/p797546128-plastik-klyuv-viper.html</t>
  </si>
  <si>
    <t>https://scooterok.pro/p797549349-plastik-krylo-zadnee.html</t>
  </si>
  <si>
    <t>https://scooterok.pro/p797550306-plastik-krylo-perednee.html</t>
  </si>
  <si>
    <t>https://scooterok.pro/p797634543-plastik-soedinitelnaya-chast.html</t>
  </si>
  <si>
    <t>https://scooterok.pro/p797637544-plastik-otvetnaya-chast.html</t>
  </si>
  <si>
    <t>https://scooterok.pro/p797640497-plastik-perednij-zamka.html</t>
  </si>
  <si>
    <t>https://scooterok.pro/p797645170-plastik-porogi-viper.html</t>
  </si>
  <si>
    <t>https://scooterok.pro/p797655015-glushitel-viper-active.html</t>
  </si>
  <si>
    <t>https://scooterok.pro/p797662549-sidene-viper-active.html</t>
  </si>
  <si>
    <t>https://scooterok.pro/p797666350-tormoznaya-sistema-viper.html</t>
  </si>
  <si>
    <t>https://scooterok.pro/p797676136-spidometr-original-viper.html</t>
  </si>
  <si>
    <t>https://scooterok.pro/p797683775-spidometr-viper-active.html</t>
  </si>
  <si>
    <t>https://scooterok.pro/p798036036-korobka-peredach-viper.html</t>
  </si>
  <si>
    <t>https://scooterok.pro/p798037694-plastik-nizhnyaya-chast.html</t>
  </si>
  <si>
    <t>https://scooterok.pro/p798042439-mayatnik-zadnij-vajper.html</t>
  </si>
  <si>
    <t>https://scooterok.pro/p798042650-podnozhki-zadnie-hromirovannye.html</t>
  </si>
  <si>
    <t>https://scooterok.pro/p798042821-korzina-stsepleniya-viper.html</t>
  </si>
  <si>
    <t>https://scooterok.pro/p798044320-korzina-bagazhnik-perednyaya.html</t>
  </si>
  <si>
    <t>https://scooterok.pro/p798045545-nabor-zvezd-kalyonyhtsep.html</t>
  </si>
  <si>
    <t>https://scooterok.pro/p798045831-provodka-tsentralnaya-viper.html</t>
  </si>
  <si>
    <t>https://scooterok.pro/p798047168-traversa-viper-active.html</t>
  </si>
  <si>
    <t>https://scooterok.pro/p798048511-karbyurator-sbore-aktiv.html</t>
  </si>
  <si>
    <t>https://scooterok.pro/p798048853-bak-toplivnyj-viper.html</t>
  </si>
  <si>
    <t>https://scooterok.pro/p798405019-rul-viper-active.html</t>
  </si>
  <si>
    <t>https://scooterok.pro/p798405947-fara-perednyaya-viper.html</t>
  </si>
  <si>
    <t>https://scooterok.pro/p798407620-mashinka-tormoznaya-pravaya.html</t>
  </si>
  <si>
    <t>https://scooterok.pro/p798418259-val-zavodnoj-pryamoj.html</t>
  </si>
  <si>
    <t>https://scooterok.pro/p798419368-val-zavodnoj-viper.html</t>
  </si>
  <si>
    <t>https://scooterok.pro/p798436541-porshen-deltaalphaactive-110.html</t>
  </si>
  <si>
    <t>https://scooterok.pro/p798437758-porshen-viper-active.html</t>
  </si>
  <si>
    <t>https://scooterok.pro/p798437909-porshen-viper-active.html</t>
  </si>
  <si>
    <t>https://scooterok.pro/p798445905-kozhuh-zaschity-privodnoj.html</t>
  </si>
  <si>
    <t>https://scooterok.pro/p798450151-stator-generatora-vajper.html</t>
  </si>
  <si>
    <t>https://scooterok.pro/p798451914-disk-tormoznoj-perednij.html</t>
  </si>
  <si>
    <t>https://scooterok.pro/p798454569-fonar-zadnijstop-viper.html</t>
  </si>
  <si>
    <t>https://scooterok.pro/p798459353-komplekt-zamkov-zazhiganiya.html</t>
  </si>
  <si>
    <t>https://scooterok.pro/p798461369-zamok-zazhiganiya-viper.html</t>
  </si>
  <si>
    <t>https://scooterok.pro/p798462684-pereklyuchateli-rulya-viper.html</t>
  </si>
  <si>
    <t>https://scooterok.pro/p798463723-podnozhka-voditelskaya-alfa.html</t>
  </si>
  <si>
    <t>https://scooterok.pro/p798464092-val-pereklyucheniya-peredach.html</t>
  </si>
  <si>
    <t>https://scooterok.pro/p798465892-val-pereklyucheniya-peredach.html</t>
  </si>
  <si>
    <t>https://scooterok.pro/p798470598-mahovik-deltaalphaactive-110.html</t>
  </si>
  <si>
    <t>https://scooterok.pro/p798471320-rotor-generatora-aktiv.html</t>
  </si>
  <si>
    <t>https://scooterok.pro/p798471525-rele-regulyator-napryazheniya.html</t>
  </si>
  <si>
    <t>https://scooterok.pro/p798472847-rele-regulyator-napryazheniya.html</t>
  </si>
  <si>
    <t>https://scooterok.pro/p798472956-tsep-privoda-kolesa.html</t>
  </si>
  <si>
    <t>https://scooterok.pro/p798475080-stekla-perednih-povorotov.html</t>
  </si>
  <si>
    <t>https://scooterok.pro/p798477314-zvezda-zadnyaya-kalenaya.html</t>
  </si>
  <si>
    <t>https://scooterok.pro/p798480377-privod-spidometra-viper.html</t>
  </si>
  <si>
    <t>https://scooterok.pro/p798480971-steklo-fary-perednej.html</t>
  </si>
  <si>
    <t>https://scooterok.pro/p798481830-steklo-stop-signala.html</t>
  </si>
  <si>
    <t>https://scooterok.pro/p798482655-stekla-zadnih-povorotov.html</t>
  </si>
  <si>
    <t>https://scooterok.pro/p798483538-steklo-spidometra-viper.html</t>
  </si>
  <si>
    <t>https://scooterok.pro/p798549583-kryshka-zvezdy-viper.html</t>
  </si>
  <si>
    <t>https://scooterok.pro/p798550460-dempfer-zadnego-kolesa.html</t>
  </si>
  <si>
    <t>https://scooterok.pro/p798550681-zavodnaya-nozhka-viper.html</t>
  </si>
  <si>
    <t>https://scooterok.pro/p798552376-tormoznaya-nozhka-viper.html</t>
  </si>
  <si>
    <t>https://scooterok.pro/p798554573-filtr-vozdushnyj-viper.html</t>
  </si>
  <si>
    <t>https://scooterok.pro/p798555204-plastik-bokovushki-pod.html</t>
  </si>
  <si>
    <t>https://scooterok.pro/p798557661-bendiks-startera-viper.html</t>
  </si>
  <si>
    <t>https://scooterok.pro/p798558020-chehol-sideniya-viper.html</t>
  </si>
  <si>
    <t>https://scooterok.pro/p798559978-pylnik-perednej-vilki.html</t>
  </si>
  <si>
    <t>https://scooterok.pro/p798560335-datchik-toplivnyj-viper.html</t>
  </si>
  <si>
    <t>https://scooterok.pro/p798560750-zerkala-viper-active.html</t>
  </si>
  <si>
    <t>https://scooterok.pro/p798561414-rem-komplekt-karbyuratora.html</t>
  </si>
  <si>
    <t>https://scooterok.pro/p798561904-komplekt-knopok-viper.html</t>
  </si>
  <si>
    <t>https://scooterok.pro/p798565446-podshipnik-rulevoj-traversy.html</t>
  </si>
  <si>
    <t>https://scooterok.pro/p798565889-patrubok-karbyuratoru-viper.html</t>
  </si>
  <si>
    <t>https://scooterok.pro/p798571568-nakladka-pravoj-kryshki.html</t>
  </si>
  <si>
    <t>https://scooterok.pro/p798574010-kommutator-cdi-shirokij.html</t>
  </si>
  <si>
    <t>https://scooterok.pro/p798575908-klapany-viper-active.html</t>
  </si>
  <si>
    <t>https://scooterok.pro/p798580056-tros-spidometra-viper.html</t>
  </si>
  <si>
    <t>https://scooterok.pro/p798803238-diski-stsepleniya-viper.html</t>
  </si>
  <si>
    <t>https://scooterok.pro/p798805359-shpilki-tsilindra-viper.html</t>
  </si>
  <si>
    <t>https://scooterok.pro/p798808698-prokladki-dvigatelya-viper.html</t>
  </si>
  <si>
    <t>https://scooterok.pro/p798813029-prokladki-dvigatelya-viper.html</t>
  </si>
  <si>
    <t>https://scooterok.pro/p798813578-prokladki-tsilindra-viper.html</t>
  </si>
  <si>
    <t>https://scooterok.pro/p798814158-prokladki-tsilindra-viper.html</t>
  </si>
  <si>
    <t>https://scooterok.pro/p798819547-sajlentblok-mayatnika-para.html</t>
  </si>
  <si>
    <t>https://scooterok.pro/p798820150-koltsa-porshnevye-deltaalphaactive.html</t>
  </si>
  <si>
    <t>https://scooterok.pro/p798820732-kryshka-golovki-tsilindra.html</t>
  </si>
  <si>
    <t>https://scooterok.pro/p798821528-zadnego-kolesa-viper.html</t>
  </si>
  <si>
    <t>https://scooterok.pro/p798822675-perednego-kolesa-viper.html</t>
  </si>
  <si>
    <t>https://scooterok.pro/p798824243-rezinki-perednih-podnozhek.html</t>
  </si>
  <si>
    <t>https://scooterok.pro/p798827218-rychag-perednego-diskovogo.html</t>
  </si>
  <si>
    <t>https://scooterok.pro/p798839794-tros-gaza-viper.html</t>
  </si>
  <si>
    <t>https://scooterok.pro/p798843603-tros-podsosa-viper.html</t>
  </si>
  <si>
    <t>https://scooterok.pro/p798850206-rychag-podsosa-sbore.html</t>
  </si>
  <si>
    <t>https://scooterok.pro/p798855059-rychag-podsosa-viper.html</t>
  </si>
  <si>
    <t>https://scooterok.pro/p798858475-lyuchok-kryshki-zazhiganiya.html</t>
  </si>
  <si>
    <t>https://scooterok.pro/p798864298-tsep-startera-viper.html</t>
  </si>
  <si>
    <t>https://scooterok.pro/p798865436-vtulka-zadnego-kolesa.html</t>
  </si>
  <si>
    <t>https://scooterok.pro/p798867586-podshipnik-zadnego-kolesa.html</t>
  </si>
  <si>
    <t>https://scooterok.pro/p798869170-podshipnik-zadnego-kolesa.html</t>
  </si>
  <si>
    <t>https://scooterok.pro/p798869362-uspokoitel-plastikovyj-hodovoj.html</t>
  </si>
  <si>
    <t>https://scooterok.pro/p798869806-zvezda-raspredvala-viper.html</t>
  </si>
  <si>
    <t>https://scooterok.pro/p798871023-natyazhitel-hodovoj-tsepi.html</t>
  </si>
  <si>
    <t>https://scooterok.pro/p798871342-patrubok-vozdushnogo-filtra.html</t>
  </si>
  <si>
    <t>https://scooterok.pro/p798872683-homut-ruchki-gaza.html</t>
  </si>
  <si>
    <t>https://scooterok.pro/p798873236-schup-maslyanyj-hrom.html</t>
  </si>
  <si>
    <t>https://scooterok.pro/p798875314-planka-raspredvala-pruzhinoj.html</t>
  </si>
  <si>
    <t>https://scooterok.pro/p798875736-knopka-pereklyucheniya-sveta.html</t>
  </si>
  <si>
    <t>https://scooterok.pro/p798876754-knopka-pereklyucheniya-povorota.html</t>
  </si>
  <si>
    <t>https://scooterok.pro/p798877236-knopka-signala-viper.html</t>
  </si>
  <si>
    <t>https://scooterok.pro/p798877323-knopka-startera-viper.html</t>
  </si>
  <si>
    <t>https://scooterok.pro/p799029708-plastik-bardachok-pod.html</t>
  </si>
  <si>
    <t>https://scooterok.pro/p799031221-plastik-bardachok-pod.html</t>
  </si>
  <si>
    <t>https://scooterok.pro/p799036639-bokovushki-zadnie-vajper.html</t>
  </si>
  <si>
    <t>https://scooterok.pro/p799039737-plastik-vstavka-klyuva.html</t>
  </si>
  <si>
    <t>https://scooterok.pro/p799042209-plastik-vstavki-zadnih.html</t>
  </si>
  <si>
    <t>https://scooterok.pro/p799042386-plastik-golova-viper.html</t>
  </si>
  <si>
    <t>https://scooterok.pro/p799042643-plastik-golova-viper.html</t>
  </si>
  <si>
    <t>https://scooterok.pro/p799043229-plastik-golova-vajper.html</t>
  </si>
  <si>
    <t>https://scooterok.pro/p799043683-plastik-podklyuvnik-viper.html</t>
  </si>
  <si>
    <t>https://scooterok.pro/p799045848-plastik-perednij-podklyuvnik.html</t>
  </si>
  <si>
    <t>https://scooterok.pro/p799048834-plastik-zhabry-klyuva.html</t>
  </si>
  <si>
    <t>https://scooterok.pro/p799051057-plastik-zhabry-klyuva.html</t>
  </si>
  <si>
    <t>https://scooterok.pro/p799053986-plastik-zadnyaya-stykovochnaya.html</t>
  </si>
  <si>
    <t>https://scooterok.pro/p799054264-plastik-karman-viper.html</t>
  </si>
  <si>
    <t>https://scooterok.pro/p799057153-plastik-karman-perednij.html</t>
  </si>
  <si>
    <t>https://scooterok.pro/p799062046-plastik-klyuv-viper.html</t>
  </si>
  <si>
    <t>https://scooterok.pro/p799067861-plastik-klyuv-fotong.html</t>
  </si>
  <si>
    <t>https://scooterok.pro/p799069988-plastik-klyuv-viper.html</t>
  </si>
  <si>
    <t>https://scooterok.pro/p799079335-plastik-krylo-perednee.html</t>
  </si>
  <si>
    <t>https://scooterok.pro/p799490092-plastik-kryshka-nomera.html</t>
  </si>
  <si>
    <t>https://scooterok.pro/p799497361-plastik-nizhnyaya-chast.html</t>
  </si>
  <si>
    <t>https://scooterok.pro/p799519509-plastik-perednyaya-chast.html</t>
  </si>
  <si>
    <t>https://scooterok.pro/p799524604-plastik-oblitsovka-zadnyaya.html</t>
  </si>
  <si>
    <t>https://scooterok.pro/p799526802-plastik-otvetnaya-chast.html</t>
  </si>
  <si>
    <t>https://scooterok.pro/p799529440-plastik-poddon-viper.html</t>
  </si>
  <si>
    <t>https://scooterok.pro/p799532002-plastik-pol-viper.html</t>
  </si>
  <si>
    <t>https://scooterok.pro/p799533458-plastik-porogi-nizhnie.html</t>
  </si>
  <si>
    <t>https://scooterok.pro/p799538467-fara-perednyaya-sbore.html</t>
  </si>
  <si>
    <t>https://scooterok.pro/p799542599-fara-perednyaya-sbore.html</t>
  </si>
  <si>
    <t>https://scooterok.pro/p799544370-fara-perednyaya-sbore.html</t>
  </si>
  <si>
    <t>https://scooterok.pro/p799549207-disk-kolesnyj-allyuminievyj.html</t>
  </si>
  <si>
    <t>https://scooterok.pro/p799564165-tormoznaya-sistema-zadnyaya.html</t>
  </si>
  <si>
    <t>https://scooterok.pro/p799570714-amortizator-zadnij-podkachkoj.html</t>
  </si>
  <si>
    <t>https://scooterok.pro/p799586595-amortizator-perednijperya-viper.html</t>
  </si>
  <si>
    <t>https://scooterok.pro/p799588291-prokladki-dvigatelya-muravejtula.html</t>
  </si>
  <si>
    <t>https://scooterok.pro/p799591101-sidene-vajper-shtorm.html</t>
  </si>
  <si>
    <t>https://scooterok.pro/p799593334-sidene-viper-storm.html</t>
  </si>
  <si>
    <t>https://scooterok.pro/p799593638-traversa-perednyaya-viper.html</t>
  </si>
  <si>
    <t>https://scooterok.pro/p799594164-spidometr-sbore-vajper.html</t>
  </si>
  <si>
    <t>https://scooterok.pro/p799595057-bak-toplivnyj-vajper.html</t>
  </si>
  <si>
    <t>https://scooterok.pro/p799596900-support-tormoznoj-zadnij.html</t>
  </si>
  <si>
    <t>https://scooterok.pro/p799600434-support-tormoznoj-perednij.html</t>
  </si>
  <si>
    <t>https://scooterok.pro/p799613642-mayatnik-dvigatelya-zadnij.html</t>
  </si>
  <si>
    <t>https://scooterok.pro/p799616424-mayatnik-dvigatelya-zadnij.html</t>
  </si>
  <si>
    <t>https://scooterok.pro/p799616702-krylo-zadnee-viper.html</t>
  </si>
  <si>
    <t>https://scooterok.pro/p799617673-provodka-tsentralnaya-viper.html</t>
  </si>
  <si>
    <t>https://scooterok.pro/p799618000-disk-tormoznoj-zadnij.html</t>
  </si>
  <si>
    <t>https://scooterok.pro/p799620343-mashinka-tormoznaya-verhnyaya.html</t>
  </si>
  <si>
    <t>https://scooterok.pro/p799623778-disk-tormoznoj-perednij.html</t>
  </si>
  <si>
    <t>https://scooterok.pro/p799626976-mashinka-tormoznaya-verhnyaya.html</t>
  </si>
  <si>
    <t>https://scooterok.pro/p799636477-shlang-tormoznojmagistral-viper.html</t>
  </si>
  <si>
    <t>https://scooterok.pro/p799638143-shlang-tormoznoj-viper.html</t>
  </si>
  <si>
    <t>https://scooterok.pro/p799639959-zamok-polnyj-komplekt.html</t>
  </si>
  <si>
    <t>https://scooterok.pro/p799646487-zamok-zazhiganiya-viper.html</t>
  </si>
  <si>
    <t>https://scooterok.pro/p799653453-steklo-fary-viper.html</t>
  </si>
  <si>
    <t>https://scooterok.pro/p799657077-steklo-stopa-viper.html</t>
  </si>
  <si>
    <t>https://scooterok.pro/p799659241-steklo-zadnih-povorotov.html</t>
  </si>
  <si>
    <t>https://scooterok.pro/p799663632-povoroty-viper-storm.html</t>
  </si>
  <si>
    <t>https://scooterok.pro/p799671176-povoroty-viper-storm.html</t>
  </si>
  <si>
    <t>https://scooterok.pro/p799674631-povoroty-perednie-viper.html</t>
  </si>
  <si>
    <t>https://scooterok.pro/p799681993-kovrik-napolnyj-rezinovyj.html</t>
  </si>
  <si>
    <t>https://scooterok.pro/p799708800-privod-spidometra-viper.html</t>
  </si>
  <si>
    <t>https://scooterok.pro/p799710522-rychag-zadnego-tormoza.html</t>
  </si>
  <si>
    <t>https://scooterok.pro/p799713506-rychag-zadnego-barabannogo.html</t>
  </si>
  <si>
    <t>https://scooterok.pro/p799715386-rychag-pravyj-diskovogo.html</t>
  </si>
  <si>
    <t>https://scooterok.pro/p799716144-steklo-spidometra-vajper.html</t>
  </si>
  <si>
    <t>https://scooterok.pro/p799717472-zadnego-mayatnika-viper.html</t>
  </si>
  <si>
    <t>https://scooterok.pro/p799727795-pylnik-perednej-vilki.html</t>
  </si>
  <si>
    <t>https://scooterok.pro/p799731579-tormoznye-kolodki-zadnie.html</t>
  </si>
  <si>
    <t>https://scooterok.pro/p799735922-plastik-perednijpodklyuvnik-yamaha.html</t>
  </si>
  <si>
    <t>https://scooterok.pro/p799737154-tros-gaza-190.html</t>
  </si>
  <si>
    <t>https://scooterok.pro/p799737245-tros-spidometra-viper.html</t>
  </si>
  <si>
    <t>https://scooterok.pro/p799737401-tros-zadnego-tormoza.html</t>
  </si>
  <si>
    <t>https://scooterok.pro/p800476608-plastik-golova-honda.html</t>
  </si>
  <si>
    <t>https://scooterok.pro/p800478059-plastik-golova-honda.html</t>
  </si>
  <si>
    <t>https://scooterok.pro/p800478194-plastik-karman-honda.html</t>
  </si>
  <si>
    <t>https://scooterok.pro/p800478436-plastik-klyuv-honda.html</t>
  </si>
  <si>
    <t>https://scooterok.pro/p800478684-plastik-klyuv-honda.html</t>
  </si>
  <si>
    <t>https://scooterok.pro/p800478936-plastik-porogi-honda.html</t>
  </si>
  <si>
    <t>https://scooterok.pro/p800479474-plastik-porogi-nizhnie.html</t>
  </si>
  <si>
    <t>https://scooterok.pro/p800480088-plastik-otvetnaya-chast.html</t>
  </si>
  <si>
    <t>https://scooterok.pro/p800480526-plastik-podklyuvnik-honda.html</t>
  </si>
  <si>
    <t>https://scooterok.pro/p800481244-plastik-podklyuvnik-honda.html</t>
  </si>
  <si>
    <t>https://scooterok.pro/p800481732-plastik-spojler-sbore.html</t>
  </si>
  <si>
    <t>https://scooterok.pro/p800493251-porshnevaya-gruppa-sbore.html</t>
  </si>
  <si>
    <t>https://scooterok.pro/p800544117-porshnevaya-gruppa-honda.html</t>
  </si>
  <si>
    <t>https://scooterok.pro/p800547317-porshnevaya-gruppa-honda.html</t>
  </si>
  <si>
    <t>https://scooterok.pro/p801269563-amortizator-perednij-gidravlicheskij.html</t>
  </si>
  <si>
    <t>https://scooterok.pro/p801283114-amortizator-perednij-barabannyj.html</t>
  </si>
  <si>
    <t>https://scooterok.pro/p801292667-amortizator-zadnij-275.html</t>
  </si>
  <si>
    <t>https://scooterok.pro/p801305337-amortizator-zadnij-honda.html</t>
  </si>
  <si>
    <t>https://scooterok.pro/p801307181-amortizator-zadnij-270.html</t>
  </si>
  <si>
    <t>https://scooterok.pro/p801311336-amortizator-zadnij-300.html</t>
  </si>
  <si>
    <t>https://scooterok.pro/p801316372-amortizator-zadnij-265.html</t>
  </si>
  <si>
    <t>https://scooterok.pro/p801322241-amortizator-zadnij-290.html</t>
  </si>
  <si>
    <t>https://scooterok.pro/p801332367-sidene-honda-dio.html</t>
  </si>
  <si>
    <t>https://scooterok.pro/p801347185-glushitel-kruglyj-honda.html</t>
  </si>
  <si>
    <t>https://scooterok.pro/p801362008-stseplenie-zadnee-sbore.html</t>
  </si>
  <si>
    <t>https://scooterok.pro/p801365777-stseplenie-zadnee-sbore.html</t>
  </si>
  <si>
    <t>https://scooterok.pro/p801366908-stseplenie-zadnee-sbore.html</t>
  </si>
  <si>
    <t>https://scooterok.pro/p801370429-reduktor-zadnego-kolesa.html</t>
  </si>
  <si>
    <t>https://scooterok.pro/p801373731-karbyurator-yaponskij-moped.html</t>
  </si>
  <si>
    <t>https://scooterok.pro/p801375858-karbyurator-sbore-honda.html</t>
  </si>
  <si>
    <t>https://scooterok.pro/p801376824-karbyurator-honda-dio.html</t>
  </si>
  <si>
    <t>https://scooterok.pro/p801397989-starter-honda-dio.html</t>
  </si>
  <si>
    <t>https://scooterok.pro/p801401672-elektrostarter-honda-dio.html</t>
  </si>
  <si>
    <t>https://scooterok.pro/p801402020-remen-650h155-honda.html</t>
  </si>
  <si>
    <t>https://scooterok.pro/p801402313-remen-650h155-honda.html</t>
  </si>
  <si>
    <t>https://scooterok.pro/p801403417-remen-657h155-honda.html</t>
  </si>
  <si>
    <t>https://scooterok.pro/p801404089-remen-664h18-honda.html</t>
  </si>
  <si>
    <t>https://scooterok.pro/p801405829-support-tormoznoj-perednij.html</t>
  </si>
  <si>
    <t>https://scooterok.pro/p801410401-kryshka-variatora-honda.html</t>
  </si>
  <si>
    <t>https://scooterok.pro/p801412448-kryshka-zadnego-stsepleniya.html</t>
  </si>
  <si>
    <t>https://scooterok.pro/p801415462-stop-signal-honda.html</t>
  </si>
  <si>
    <t>https://scooterok.pro/p801420649-magnit-honda-dio.html</t>
  </si>
  <si>
    <t>https://scooterok.pro/p801431230-spidometr-honda-dio.html</t>
  </si>
  <si>
    <t>https://scooterok.pro/p801434926-fara-perednyaya-honda.html</t>
  </si>
  <si>
    <t>https://scooterok.pro/p801438096-fara-sbore-honda.html</t>
  </si>
  <si>
    <t>https://scooterok.pro/p801450680-variator-perednij-sportivnyj.html</t>
  </si>
  <si>
    <t>https://scooterok.pro/p801455001-variator-perednij-paltsem.html</t>
  </si>
  <si>
    <t>https://scooterok.pro/p801508586-maslyanyj-nasos-honda.html</t>
  </si>
  <si>
    <t>https://scooterok.pro/p801520217-podshipnik-kolenvala-honda.html</t>
  </si>
  <si>
    <t>https://scooterok.pro/p801528094-podshipnik-kolenvala-honda.html</t>
  </si>
  <si>
    <t>https://scooterok.pro/p801531091-podshipnik-kolenvala-honda.html</t>
  </si>
  <si>
    <t>https://scooterok.pro/p801536700-porshen-std-honda.html</t>
  </si>
  <si>
    <t>https://scooterok.pro/p801536705-porshen-39mm-025.html</t>
  </si>
  <si>
    <t>https://scooterok.pro/p801536713-porshen-3900-075.html</t>
  </si>
  <si>
    <t>https://scooterok.pro/p801536717-porshen-3900-050.html</t>
  </si>
  <si>
    <t>https://scooterok.pro/p801536754-porshen-4300-std.html</t>
  </si>
  <si>
    <t>https://scooterok.pro/p801536848-stator-generatora-honda.html</t>
  </si>
  <si>
    <t>https://scooterok.pro/p801537072-kozhuh-ohlazhdeniya-tsilindra.html</t>
  </si>
  <si>
    <t>https://scooterok.pro/p801537215-disk-tormoznoj-perednij.html</t>
  </si>
  <si>
    <t>https://scooterok.pro/p801537271-shatun-sbore-honda.html</t>
  </si>
  <si>
    <t>https://scooterok.pro/p801537296-shatun-honda-dio.html</t>
  </si>
  <si>
    <t>https://scooterok.pro/p801537334-kolodki-zadnego-stsepleniya.html</t>
  </si>
  <si>
    <t>https://scooterok.pro/p801538560-podnozhka-tsentralnaya-stoyanochnaya.html</t>
  </si>
  <si>
    <t>https://scooterok.pro/p801540960-podnozhka-bokovaya-sbore.html</t>
  </si>
  <si>
    <t>https://scooterok.pro/p801543917-komplekt-zamkov-honda.html</t>
  </si>
  <si>
    <t>https://scooterok.pro/p801547050-zamok-zazhiganiya-honda.html</t>
  </si>
  <si>
    <t>https://scooterok.pro/p801547689-zamok-bardachka-honda.html</t>
  </si>
  <si>
    <t>https://scooterok.pro/p801550783-bendiks-startera-honda.html</t>
  </si>
  <si>
    <t>https://scooterok.pro/p801552216-benzonasos-honda-dio.html</t>
  </si>
  <si>
    <t>https://scooterok.pro/p801859487-stekla-stop-signala.html</t>
  </si>
  <si>
    <t>https://scooterok.pro/p801868913-stekla-zadnih-povorotov.html</t>
  </si>
  <si>
    <t>https://scooterok.pro/p801878366-stekla-perednih-povorotov.html</t>
  </si>
  <si>
    <t>https://scooterok.pro/p801882685-steklo-spidometra-honda.html</t>
  </si>
  <si>
    <t>https://scooterok.pro/p801884576-steklo-fary-honda.html</t>
  </si>
  <si>
    <t>https://scooterok.pro/p801886091-steklo-fary-honda.html</t>
  </si>
  <si>
    <t>https://scooterok.pro/p801888740-remontnyj-perednej-vilki.html</t>
  </si>
  <si>
    <t>https://scooterok.pro/p801908717-rychag-tormoznoj-krepleniem.html</t>
  </si>
  <si>
    <t>https://scooterok.pro/p801919230-rychagi-barabannogo-tormoza.html</t>
  </si>
  <si>
    <t>https://scooterok.pro/p801923349-filtr-vozdushnyj-honda.html</t>
  </si>
  <si>
    <t>https://scooterok.pro/p801932256-remk-perednej-vilki.html</t>
  </si>
  <si>
    <t>https://scooterok.pro/p801993352-koltsa-porshnevye-honda.html</t>
  </si>
  <si>
    <t>https://scooterok.pro/p801997013-koltsa-porshnevye-3900.html</t>
  </si>
  <si>
    <t>https://scooterok.pro/p801997795-koltsa-porshnevye-3925.html</t>
  </si>
  <si>
    <t>https://scooterok.pro/p801998337-koltsa-porshnevye-3950.html</t>
  </si>
  <si>
    <t>https://scooterok.pro/p801998875-koltsa-porshnevye-3975.html</t>
  </si>
  <si>
    <t>https://scooterok.pro/p801999157-koltsa-porshnevye-4000.html</t>
  </si>
  <si>
    <t>https://scooterok.pro/p802002236-koltsa-porshnevye-4700.html</t>
  </si>
  <si>
    <t>https://scooterok.pro/p802014223-pruzhina-zadnego-variatora.html</t>
  </si>
  <si>
    <t>https://scooterok.pro/p802019086-pruzhina-zadnego-variatora.html</t>
  </si>
  <si>
    <t>https://scooterok.pro/p802022850-pruzhiny-kolodok-stsepleniya.html</t>
  </si>
  <si>
    <t>https://scooterok.pro/p802029530-pruzhina-tsentralnoj-podnozhki.html</t>
  </si>
  <si>
    <t>https://scooterok.pro/p802065942-prokladki-dvigatelya-honda.html</t>
  </si>
  <si>
    <t>https://scooterok.pro/p802070338-prokladki-hanterjianshe-js250.html</t>
  </si>
  <si>
    <t>https://scooterok.pro/p802074610-prokladki-dvigatelya-honda.html</t>
  </si>
  <si>
    <t>https://scooterok.pro/p802077763-prokladki-tsilindra-honda.html</t>
  </si>
  <si>
    <t>https://scooterok.pro/p802080717-prokladki-tsilindra-honda.html</t>
  </si>
  <si>
    <t>https://scooterok.pro/p802081766-prokladki-tsilindra-honda.html</t>
  </si>
  <si>
    <t>https://scooterok.pro/p802082017-prokladka-glushitelya-mednaya.html</t>
  </si>
  <si>
    <t>https://scooterok.pro/p802082837-prokladka-patrubka-karbyuratora.html</t>
  </si>
  <si>
    <t>https://scooterok.pro/p802086973-tormoznye-kolodki-barabannyj.html</t>
  </si>
  <si>
    <t>https://scooterok.pro/p802089411-plastik-golova-honda.html</t>
  </si>
  <si>
    <t>https://scooterok.pro/p802682691-shesternya-startera-honda.html</t>
  </si>
  <si>
    <t>https://scooterok.pro/p802689164-shesternya-startera-honda.html</t>
  </si>
  <si>
    <t>https://scooterok.pro/p802693248-shesternya-privoda-spidometra.html</t>
  </si>
  <si>
    <t>https://scooterok.pro/p802700608-chehol-sidenya-honda.html</t>
  </si>
  <si>
    <t>https://scooterok.pro/p802706488-chehol-sidenya-honda.html</t>
  </si>
  <si>
    <t>https://scooterok.pro/p802713214-roliki-variatora-16h13.html</t>
  </si>
  <si>
    <t>https://scooterok.pro/p802716099-roliki-variatora-16h13.html</t>
  </si>
  <si>
    <t>https://scooterok.pro/p802717225-roliki-variatora-16h13.html</t>
  </si>
  <si>
    <t>https://scooterok.pro/p802720121-datchik-toplivnyj-honda.html</t>
  </si>
  <si>
    <t>https://scooterok.pro/p802764229-elektroklapan-karbyuratora-honda.html</t>
  </si>
  <si>
    <t>https://scooterok.pro/p802773407-lyuchok-baka-honda.html</t>
  </si>
  <si>
    <t>https://scooterok.pro/p802785976-ruchki-rulya-rezinovye.html</t>
  </si>
  <si>
    <t>https://scooterok.pro/p802800245-zerkala-romb-rezba.html</t>
  </si>
  <si>
    <t>https://scooterok.pro/p802813375-krylchatka-sistemy-ohlazhdeniya.html</t>
  </si>
  <si>
    <t>https://scooterok.pro/p802817716-remontnyj-komplekt-karbyuratora.html</t>
  </si>
  <si>
    <t>https://scooterok.pro/p802825879-zavodnaya-nozhka-honda.html</t>
  </si>
  <si>
    <t>https://scooterok.pro/p802830205-kommutator-honda-dio.html</t>
  </si>
  <si>
    <t>https://scooterok.pro/p802831832-rele-regulyator-napryazheniya.html</t>
  </si>
  <si>
    <t>https://scooterok.pro/p802835564-rele-startera-honda.html</t>
  </si>
  <si>
    <t>https://scooterok.pro/p802838227-sektor-kikstartera-honda.html</t>
  </si>
  <si>
    <t>https://scooterok.pro/p802842400-lepestkovyj-klapan-karbyuratora.html</t>
  </si>
  <si>
    <t>https://scooterok.pro/p802843086-lepestkovyj-klapan-karbyuratora.html</t>
  </si>
  <si>
    <t>https://scooterok.pro/p802845098-hrapovik-honda-dio.html</t>
  </si>
  <si>
    <t>https://scooterok.pro/p802847785-hrapovik-zubev-honda.html</t>
  </si>
  <si>
    <t>https://scooterok.pro/p802897149-tros-perednego-tormoza.html</t>
  </si>
  <si>
    <t>https://scooterok.pro/p802901071-tros-zadnego-tormoza.html</t>
  </si>
  <si>
    <t>https://scooterok.pro/p802903091-tros-gaza-honda.html</t>
  </si>
  <si>
    <t>https://scooterok.pro/p802906462-tros-spidometra-honda.html</t>
  </si>
  <si>
    <t>https://scooterok.pro/p802917687-prokladka-kryshki-variatora.html</t>
  </si>
  <si>
    <t>https://scooterok.pro/p802931360-separator-porshnevogo-paltsa.html</t>
  </si>
  <si>
    <t>https://scooterok.pro/p802943673-salniki-dvigatelya-honda.html</t>
  </si>
  <si>
    <t>https://scooterok.pro/p802959985-shlang-maslyanyj-dlya.html</t>
  </si>
  <si>
    <t>https://scooterok.pro/p802969157-datchik-holla-honda.html</t>
  </si>
  <si>
    <t>https://scooterok.pro/p802974777-element-vozdushnogo-filtra.html</t>
  </si>
  <si>
    <t>https://scooterok.pro/p802979309-patrubok-vozdushnogo-filtra.html</t>
  </si>
  <si>
    <t>https://scooterok.pro/p802981269-napravlyayuschie-remnya-variatora.html</t>
  </si>
  <si>
    <t>https://scooterok.pro/p802983637-vtulka-bendiksa-honda.html</t>
  </si>
  <si>
    <t>https://scooterok.pro/p803627666-amortizator-zadnij-honda.html</t>
  </si>
  <si>
    <t>https://scooterok.pro/p803634153-plastik-golova-honda.html</t>
  </si>
  <si>
    <t>https://scooterok.pro/p803634268-plastik-golova-gde.html</t>
  </si>
  <si>
    <t>https://scooterok.pro/p803634432-plastik-klyuv-perednij.html</t>
  </si>
  <si>
    <t>https://scooterok.pro/p803634553-plastik-lyuchok-baka.html</t>
  </si>
  <si>
    <t>https://scooterok.pro/p803634668-plastik-porogi-honda.html</t>
  </si>
  <si>
    <t>https://scooterok.pro/p803635154-plastik-otvetnaya-chast.html</t>
  </si>
  <si>
    <t>https://scooterok.pro/p803635247-plastik-podklyuvnik-honda.html</t>
  </si>
  <si>
    <t>https://scooterok.pro/p803635368-plastik-spojler-honda.html</t>
  </si>
  <si>
    <t>https://scooterok.pro/p803638627-stseplenie-zadnee-sbore.html</t>
  </si>
  <si>
    <t>https://scooterok.pro/p803640801-kolenval-honda-dio.html</t>
  </si>
  <si>
    <t>https://scooterok.pro/p803641322-kommutator-honda-dio.html</t>
  </si>
  <si>
    <t>https://scooterok.pro/p803642012-kommutator-honda-dio.html</t>
  </si>
  <si>
    <t>https://scooterok.pro/p803642402-kommutator-honda-dio.html</t>
  </si>
  <si>
    <t>https://scooterok.pro/p803642600-variator-perednij-honda.html</t>
  </si>
  <si>
    <t>https://scooterok.pro/p803648578-zamok-honda-dio.html</t>
  </si>
  <si>
    <t>https://scooterok.pro/p803649222-zamok-zazhiganiya-honda.html</t>
  </si>
  <si>
    <t>https://scooterok.pro/p803649632-zamok-zazhiganiya-golyj.html</t>
  </si>
  <si>
    <t>https://scooterok.pro/p803649969-zamok-polnyj-komplekt.html</t>
  </si>
  <si>
    <t>https://scooterok.pro/p803650295-stator-generatora-honda.html</t>
  </si>
  <si>
    <t>https://scooterok.pro/p803652865-golovka-tsilindra-honda.html</t>
  </si>
  <si>
    <t>https://scooterok.pro/p803653222-podshipnik-kolenvala-honda.html</t>
  </si>
  <si>
    <t>https://scooterok.pro/p803655007-filtr-vozdushnyj-honda.html</t>
  </si>
  <si>
    <t>https://scooterok.pro/p803655685-element-vozdushnogo-filtra.html</t>
  </si>
  <si>
    <t>https://scooterok.pro/p803675467-porshnevaya-gruppa-honda.html</t>
  </si>
  <si>
    <t>https://scooterok.pro/p803677178-porshen-4000-050.html</t>
  </si>
  <si>
    <t>https://scooterok.pro/p803697726-porshen-4400-std.html</t>
  </si>
  <si>
    <t>https://scooterok.pro/p803699607-porshen-4400-025.html</t>
  </si>
  <si>
    <t>https://scooterok.pro/p803699973-porshen-4400-050.html</t>
  </si>
  <si>
    <t>https://scooterok.pro/p803701037-kolodki-zadnego-stsepleniya.html</t>
  </si>
  <si>
    <t>https://scooterok.pro/p803702182-stekla-stop-signala.html</t>
  </si>
  <si>
    <t>https://scooterok.pro/p803702412-steklo-fary-honda.html</t>
  </si>
  <si>
    <t>https://scooterok.pro/p803702823-steklo-fary-honda.html</t>
  </si>
  <si>
    <t>https://scooterok.pro/p803709545-lepestkovyj-klapan-honda.html</t>
  </si>
  <si>
    <t>https://scooterok.pro/p803712154-lepestkovyj-klapan-honda.html</t>
  </si>
  <si>
    <t>https://scooterok.pro/p803714638-remen-667x18-honda.html</t>
  </si>
  <si>
    <t>https://scooterok.pro/p803717496-remen-variatora-667x18.html</t>
  </si>
  <si>
    <t>https://scooterok.pro/p803724911-privod-spidometra-honda.html</t>
  </si>
  <si>
    <t>https://scooterok.pro/p803725598-prokladki-dvigatelya-honda.html</t>
  </si>
  <si>
    <t>https://scooterok.pro/p803725826-prokladki-dvigatelya-honda.html</t>
  </si>
  <si>
    <t>https://scooterok.pro/p803727063-tormoznye-kolodki-zadnie.html</t>
  </si>
  <si>
    <t>https://scooterok.pro/p803727315-chehol-sidenya-honda.html</t>
  </si>
  <si>
    <t>https://scooterok.pro/p803728919-bryzgovik-nad-kolesom.html</t>
  </si>
  <si>
    <t>https://scooterok.pro/p803730062-nakladka-glushitelya-honda.html</t>
  </si>
  <si>
    <t>https://scooterok.pro/p803735786-koltsa-porshnevye-std.html</t>
  </si>
  <si>
    <t>https://scooterok.pro/p803738388-koltsa-porshnevye-4000.html</t>
  </si>
  <si>
    <t>https://scooterok.pro/p803739166-koltsa-porshnevye-4000.html</t>
  </si>
  <si>
    <t>https://scooterok.pro/p803739784-koltsa-porshnevye-4000.html</t>
  </si>
  <si>
    <t>https://scooterok.pro/p803740559-koltsa-porshnevye-4000.html</t>
  </si>
  <si>
    <t>https://scooterok.pro/p803753336-sektor-kikstartera-honda.html</t>
  </si>
  <si>
    <t>https://scooterok.pro/p803753464-prokladki-tsilindra-honda.html</t>
  </si>
  <si>
    <t>https://scooterok.pro/p803755669-prokladki-tsilindra-honda.html</t>
  </si>
  <si>
    <t>https://scooterok.pro/p803758081-rele-povorotov-honda.html</t>
  </si>
  <si>
    <t>https://scooterok.pro/p803761583-tros-spidometra-honda.html</t>
  </si>
  <si>
    <t>https://scooterok.pro/p803764890-hrapovik-honda-dio.html</t>
  </si>
  <si>
    <t>https://scooterok.pro/p803767312-prokladka-kryshki-variatora.html</t>
  </si>
  <si>
    <t>https://scooterok.pro/p803767648-shpilki-tsilindra-honda.html</t>
  </si>
  <si>
    <t>https://scooterok.pro/p803768290-patrubok-vozdushnogo-filtra.html</t>
  </si>
  <si>
    <t>https://scooterok.pro/p804836374-benzonasos-honda-125150.html</t>
  </si>
  <si>
    <t>https://scooterok.pro/p804908029-stekla-perednih-povorotov.html</t>
  </si>
  <si>
    <t>https://scooterok.pro/p804945591-steklo-perednej-fary.html</t>
  </si>
  <si>
    <t>https://scooterok.pro/p804951807-steklo-stopa-honda.html</t>
  </si>
  <si>
    <t>https://scooterok.pro/p804956440-steklo-spidometra-honda.html</t>
  </si>
  <si>
    <t>https://scooterok.pro/p804964200-fonar-zadnijstop-honda.html</t>
  </si>
  <si>
    <t>https://scooterok.pro/p804971530-zamok-polnyj-nabor.html</t>
  </si>
  <si>
    <t>https://scooterok.pro/p804978250-zamok-zazhiganiya-honda.html</t>
  </si>
  <si>
    <t>https://scooterok.pro/p805034145-remen-642h155-honda.html</t>
  </si>
  <si>
    <t>https://scooterok.pro/p805041585-remen-variatora-664h165.html</t>
  </si>
  <si>
    <t>https://scooterok.pro/p805042854-remen-variatora-664h165.html</t>
  </si>
  <si>
    <t>https://scooterok.pro/p805045122-remen-variatora-642h155.html</t>
  </si>
  <si>
    <t>https://scooterok.pro/p805046694-remen-642x155-honda.html</t>
  </si>
  <si>
    <t>https://scooterok.pro/p805064170-podshipnik-kolenvala-honda.html</t>
  </si>
  <si>
    <t>https://scooterok.pro/p805079244-porshen-4100-std.html</t>
  </si>
  <si>
    <t>https://scooterok.pro/p805099666-porshen-025-honda.html</t>
  </si>
  <si>
    <t>https://scooterok.pro/p805103854-filtr-vozdushnyj-honda.html</t>
  </si>
  <si>
    <t>https://scooterok.pro/p805110436-chehol-sidenya-honda.html</t>
  </si>
  <si>
    <t>https://scooterok.pro/p805111900-chehol-sidenya-honda.html</t>
  </si>
  <si>
    <t>https://scooterok.pro/p805112147-koltsa-porshnevye-4100.html</t>
  </si>
  <si>
    <t>https://scooterok.pro/p805115953-koltsa-porshnevye-4100025.html</t>
  </si>
  <si>
    <t>https://scooterok.pro/p805116159-koltsa-porshnevye-4100.html</t>
  </si>
  <si>
    <t>https://scooterok.pro/p805116412-koltsa-porshnevye-4100075.html</t>
  </si>
  <si>
    <t>https://scooterok.pro/p805116793-koltsa-porshnevye-4100100.html</t>
  </si>
  <si>
    <t>https://scooterok.pro/p805119447-remontnyj-komplekt-karbyuratora.html</t>
  </si>
  <si>
    <t>https://scooterok.pro/p805124367-lepestkovyj-klapan-karbyuratora.html</t>
  </si>
  <si>
    <t>https://scooterok.pro/p805126376-vakuumnyj-kran-honda.html</t>
  </si>
  <si>
    <t>https://scooterok.pro/p805128103-patrubok-vozdushnogo-filtra.html</t>
  </si>
  <si>
    <t>https://scooterok.pro/p805128715-tros-gaza-honda.html</t>
  </si>
  <si>
    <t>https://scooterok.pro/p805131205-tros-perednego-tormoza.html</t>
  </si>
  <si>
    <t>https://scooterok.pro/p805131679-tros-spidometra-honda.html</t>
  </si>
  <si>
    <t>https://scooterok.pro/p805139057-prokladki-dvigatelya-honda.html</t>
  </si>
  <si>
    <t>https://scooterok.pro/p805142417-prokladki-tsilindra-honda.html</t>
  </si>
  <si>
    <t>https://scooterok.pro/p805793884-rychag-perednej-vilki.html</t>
  </si>
  <si>
    <t>https://scooterok.pro/p805813681-porshen-std-honda.html</t>
  </si>
  <si>
    <t>https://scooterok.pro/p805831527-porshen-025-honda.html</t>
  </si>
  <si>
    <t>https://scooterok.pro/p805833866-porshen-050-honda.html</t>
  </si>
  <si>
    <t>https://scooterok.pro/p805834982-porshen-075-honda.html</t>
  </si>
  <si>
    <t>https://scooterok.pro/p805836520-porshen-100-honda.html</t>
  </si>
  <si>
    <t>https://scooterok.pro/p805840344-porshen-std-honda.html</t>
  </si>
  <si>
    <t>https://scooterok.pro/p805849339-porshen-025-honda.html</t>
  </si>
  <si>
    <t>https://scooterok.pro/p805850924-porshen-050-honda.html</t>
  </si>
  <si>
    <t>https://scooterok.pro/p805852246-porshen-075-honda.html</t>
  </si>
  <si>
    <t>https://scooterok.pro/p805855966-porshen-5100-100.html</t>
  </si>
  <si>
    <t>https://scooterok.pro/p805882974-zamok-polnyj-komplekt.html</t>
  </si>
  <si>
    <t>https://scooterok.pro/p805907500-zamok-zazhiganiya-golyj.html</t>
  </si>
  <si>
    <t>https://scooterok.pro/p805929817-variator-perednij-honda.html</t>
  </si>
  <si>
    <t>https://scooterok.pro/p805949028-variator-perednij-honda.html</t>
  </si>
  <si>
    <t>https://scooterok.pro/p805953430-remen-variatora-705h18.html</t>
  </si>
  <si>
    <t>https://scooterok.pro/p805964349-remen-variatora-705h18.html</t>
  </si>
  <si>
    <t>https://scooterok.pro/p805967184-remen-variatora-705h18.html</t>
  </si>
  <si>
    <t>https://scooterok.pro/p805968841-remen-729h177-kitaets.html</t>
  </si>
  <si>
    <t>https://scooterok.pro/p805970942-remen-746h18-honda.html</t>
  </si>
  <si>
    <t>https://scooterok.pro/p805972705-remen-variatora-730h18.html</t>
  </si>
  <si>
    <t>https://scooterok.pro/p805976470-filtr-vozdushnyj-honda.html</t>
  </si>
  <si>
    <t>https://scooterok.pro/p805982775-element-vozdushnogo-filtra.html</t>
  </si>
  <si>
    <t>https://scooterok.pro/p806184892-krylchatka-perednego-variatora.html</t>
  </si>
  <si>
    <t>https://scooterok.pro/p806200256-krylchatka-perednego-variatora.html</t>
  </si>
  <si>
    <t>https://scooterok.pro/p806203820-privod-spidometra-honda.html</t>
  </si>
  <si>
    <t>https://scooterok.pro/p806225268-prokladki-dvigatelya-honda.html</t>
  </si>
  <si>
    <t>https://scooterok.pro/p806228374-prokladki-dvigatelya-honda.html</t>
  </si>
  <si>
    <t>https://scooterok.pro/p806229076-stekla-perednih-povorotov.html</t>
  </si>
  <si>
    <t>https://scooterok.pro/p806231866-stekla-zadnih-povorotov.html</t>
  </si>
  <si>
    <t>https://scooterok.pro/p806233726-steklo-perednej-fary.html</t>
  </si>
  <si>
    <t>https://scooterok.pro/p806235431-steklo-stopa-honda.html</t>
  </si>
  <si>
    <t>https://scooterok.pro/p806240836-tormoznye-kolodki-honda.html</t>
  </si>
  <si>
    <t>https://scooterok.pro/p806241107-tormoznye-kolodki-honda.html</t>
  </si>
  <si>
    <t>https://scooterok.pro/p806241265-tormoznye-kolodki-diskovyj.html</t>
  </si>
  <si>
    <t>https://scooterok.pro/p806254179-chehol-sidenya-honda.html</t>
  </si>
  <si>
    <t>https://scooterok.pro/p806258009-chehol-sidenya-honda.html</t>
  </si>
  <si>
    <t>https://scooterok.pro/p806258877-roliki-variatora-1316.html</t>
  </si>
  <si>
    <t>https://scooterok.pro/p806267620-roliki-variatora-1316.html</t>
  </si>
  <si>
    <t>https://scooterok.pro/p806270418-roliki-variatora-1316.html</t>
  </si>
  <si>
    <t>https://scooterok.pro/p806270756-roliki-variatora-1316.html</t>
  </si>
  <si>
    <t>https://scooterok.pro/p806271358-roliki-variatora-1316.html</t>
  </si>
  <si>
    <t>https://scooterok.pro/p806272144-roliki-variatora-1316.html</t>
  </si>
  <si>
    <t>https://scooterok.pro/p806273373-sektor-kikstartera-honda.html</t>
  </si>
  <si>
    <t>https://scooterok.pro/p806278097-tros-gaza-honda.html</t>
  </si>
  <si>
    <t>https://scooterok.pro/p806281594-tros-zadnego-tormoza.html</t>
  </si>
  <si>
    <t>https://scooterok.pro/p806285114-tros-spidometra-honda.html</t>
  </si>
  <si>
    <t>https://scooterok.pro/p806305310-hrapovik-honda-lead.html</t>
  </si>
  <si>
    <t>https://scooterok.pro/p806310726-salniki-kolenvala-honda.html</t>
  </si>
  <si>
    <t>https://scooterok.pro/p806316636-knopka-startera-honda.html</t>
  </si>
  <si>
    <t>https://scooterok.pro/p806858304-plastik-porogi-yamaha.html</t>
  </si>
  <si>
    <t>https://scooterok.pro/p806894453-variator-perednij-krylchatkoj.html</t>
  </si>
  <si>
    <t>https://scooterok.pro/p806902479-amortizator-zadnij-reguliruemyj.html</t>
  </si>
  <si>
    <t>https://scooterok.pro/p806919950-zadnee-stseplenie-sbore.html</t>
  </si>
  <si>
    <t>https://scooterok.pro/p806958918-glushitel-yamaha-jog.html</t>
  </si>
  <si>
    <t>https://scooterok.pro/p806975301-zamki-yamaha-jog.html</t>
  </si>
  <si>
    <t>https://scooterok.pro/p806990420-zamok-zazhiganiya-yamaha.html</t>
  </si>
  <si>
    <t>https://scooterok.pro/p807003634-stator-generatora-yamaha.html</t>
  </si>
  <si>
    <t>https://scooterok.pro/p807008342-rotor-generatora-magnit.html</t>
  </si>
  <si>
    <t>https://scooterok.pro/p807060888-porshen-4700-std.html</t>
  </si>
  <si>
    <t>https://scooterok.pro/p807067221-porshen-4700-std.html</t>
  </si>
  <si>
    <t>https://scooterok.pro/p807069430-porshen-yamaha-kub.html</t>
  </si>
  <si>
    <t>https://scooterok.pro/p807070058-porshen-4750-050.html</t>
  </si>
  <si>
    <t>https://scooterok.pro/p807072635-maslonasos-yamaha-jog.html</t>
  </si>
  <si>
    <t>https://scooterok.pro/p807086824-bendiks-obgonnaya-mufta.html</t>
  </si>
  <si>
    <t>https://scooterok.pro/p807091915-shatun-kolenvala-yamaha.html</t>
  </si>
  <si>
    <t>https://scooterok.pro/p807098029-kryshka-zaschity-radiatora.html</t>
  </si>
  <si>
    <t>https://scooterok.pro/p807102901-krylchatka-ventilyatora-ohlazhdeniya.html</t>
  </si>
  <si>
    <t>https://scooterok.pro/p807106378-remen-variatora-785h166.html</t>
  </si>
  <si>
    <t>https://scooterok.pro/p807114662-remen-753x16-yamaha.html</t>
  </si>
  <si>
    <t>https://scooterok.pro/p807119650-remen-792x166-yamaha.html</t>
  </si>
  <si>
    <t>https://scooterok.pro/p807124286-remen-variatora-792h166.html</t>
  </si>
  <si>
    <t>https://scooterok.pro/p807132217-stekla-perednih-povorotov.html</t>
  </si>
  <si>
    <t>https://scooterok.pro/p807136727-plastik-klyuv-yamaha.html</t>
  </si>
  <si>
    <t>https://scooterok.pro/p807141925-kryshka-baka-yamaha.html</t>
  </si>
  <si>
    <t>https://scooterok.pro/p807149075-nakladka-glushitelya-yamaha.html</t>
  </si>
  <si>
    <t>https://scooterok.pro/p807150938-podshipnik-rulya-yamaha.html</t>
  </si>
  <si>
    <t>https://scooterok.pro/p807153089-podshipnik-reduktora-638.html</t>
  </si>
  <si>
    <t>https://scooterok.pro/p807157763-prokladki-dvigatelya-yamaha.html</t>
  </si>
  <si>
    <t>https://scooterok.pro/p807160699-prokladki-dvigatelya-yamaha.html</t>
  </si>
  <si>
    <t>https://scooterok.pro/p807162205-prokladki-porshnevoj-yamaha.html</t>
  </si>
  <si>
    <t>https://scooterok.pro/p807162795-prokladki-porshnevoj-yamaha.html</t>
  </si>
  <si>
    <t>https://scooterok.pro/p807164876-prokladki-tsilindra-yamaha.html</t>
  </si>
  <si>
    <t>https://scooterok.pro/p807179805-privod-spidometra-yamaha.html</t>
  </si>
  <si>
    <t>https://scooterok.pro/p807185406-tormoznye-kolodki-yamaha.html</t>
  </si>
  <si>
    <t>https://scooterok.pro/p807196757-porshnevaya-gruppa-suzuki.html</t>
  </si>
  <si>
    <t>https://scooterok.pro/p807203650-filtr-vozdushnyj-yamaha.html</t>
  </si>
  <si>
    <t>https://scooterok.pro/p807207962-element-vozdushnogo-filtra.html</t>
  </si>
  <si>
    <t>https://scooterok.pro/p807217259-tros-gaza-odinarnyj.html</t>
  </si>
  <si>
    <t>https://scooterok.pro/p807221915-tros-gaza-dvojnoj.html</t>
  </si>
  <si>
    <t>https://scooterok.pro/p807225472-tros-zadnego-tormoza.html</t>
  </si>
  <si>
    <t>https://scooterok.pro/p807235720-tros-perednego-tormoza.html</t>
  </si>
  <si>
    <t>https://scooterok.pro/p807242311-tros-spidometra-yamaha.html</t>
  </si>
  <si>
    <t>https://scooterok.pro/p807246678-tros-spidometra-yamaha.html</t>
  </si>
  <si>
    <t>https://scooterok.pro/p807248506-tros-spidometra-yamaha.html</t>
  </si>
  <si>
    <t>https://scooterok.pro/p807250868-tros-spidometra-900.html</t>
  </si>
  <si>
    <t>https://scooterok.pro/p807255552-chehol-sidenya-yamaha.html</t>
  </si>
  <si>
    <t>https://scooterok.pro/p807255821-datchik-toplivnyj-yamaha.html</t>
  </si>
  <si>
    <t>https://scooterok.pro/p807270804-roliki-variatora-12x15.html</t>
  </si>
  <si>
    <t>https://scooterok.pro/p807274940-roliki-variatora-12x15.html</t>
  </si>
  <si>
    <t>https://scooterok.pro/p807276802-roliki-variatora-12x15.html</t>
  </si>
  <si>
    <t>https://scooterok.pro/p807277902-roliki-variatora-12x15.html</t>
  </si>
  <si>
    <t>https://scooterok.pro/p807282500-gofra-perednih-amortizatorov.html</t>
  </si>
  <si>
    <t>https://scooterok.pro/p807286629-gofra-perednih-amortizatorov.html</t>
  </si>
  <si>
    <t>https://scooterok.pro/p807289974-zavodnaya-nozhka-yamaha.html</t>
  </si>
  <si>
    <t>https://scooterok.pro/p807293180-rele-regulyator-napryazheniya.html</t>
  </si>
  <si>
    <t>https://scooterok.pro/p807295324-rele-startera-yamaha.html</t>
  </si>
  <si>
    <t>https://scooterok.pro/p807297311-elektro-klapan-karbyuratora.html</t>
  </si>
  <si>
    <t>https://scooterok.pro/p807298690-vakuumnyj-kran-yamaha.html</t>
  </si>
  <si>
    <t>https://scooterok.pro/p807301316-pruzhina-zadnego-variatora.html</t>
  </si>
  <si>
    <t>https://scooterok.pro/p807305289-pruzhiny-kolodok-stsepleniya.html</t>
  </si>
  <si>
    <t>https://scooterok.pro/p807356285-komplekt-plastika-detalej.html</t>
  </si>
  <si>
    <t>https://scooterok.pro/p807814400-katushka-zazhiganiya-yamaha.html</t>
  </si>
  <si>
    <t>https://scooterok.pro/p807817577-koltsa-porshnevye-4000.html</t>
  </si>
  <si>
    <t>https://scooterok.pro/p807821431-koltsa-porshnevye-4025.html</t>
  </si>
  <si>
    <t>https://scooterok.pro/p807823337-koltsa-porshnevye-4050.html</t>
  </si>
  <si>
    <t>https://scooterok.pro/p807823604-koltsa-porshnevye-4075.html</t>
  </si>
  <si>
    <t>https://scooterok.pro/p807824398-koltsa-porshnevye-4000.html</t>
  </si>
  <si>
    <t>https://scooterok.pro/p807825366-koltsa-porshnevye-4000.html</t>
  </si>
  <si>
    <t>https://scooterok.pro/p807830001-stekla-perednih-povorotov.html</t>
  </si>
  <si>
    <t>https://scooterok.pro/p807856641-sektor-kikstartera-yamaha.html</t>
  </si>
  <si>
    <t>https://scooterok.pro/p807862411-lepestkovyj-klapan-yamaha.html</t>
  </si>
  <si>
    <t>https://scooterok.pro/p807864981-lepestkovyj-klapan-yamaha.html</t>
  </si>
  <si>
    <t>https://scooterok.pro/p807866175-patrubok-karbyuratoru-yamaha.html</t>
  </si>
  <si>
    <t>https://scooterok.pro/p807868848-shesternya-privoda-maslonasosa.html</t>
  </si>
  <si>
    <t>https://scooterok.pro/p807873819-rychagi-tormoza-levyj.html</t>
  </si>
  <si>
    <t>https://scooterok.pro/p807876000-hrapovik-startera-yamaha.html</t>
  </si>
  <si>
    <t>https://scooterok.pro/p807888299-salniki-dvigatelya-yamaha.html</t>
  </si>
  <si>
    <t>https://scooterok.pro/p807899326-napravlyayuschie-remnya-variatora.html</t>
  </si>
  <si>
    <t>https://scooterok.pro/p807914165-patrubok-vozdushnogo-filtra.html</t>
  </si>
  <si>
    <t>https://scooterok.pro/p807922911-porshen-4400-std.html</t>
  </si>
  <si>
    <t>https://scooterok.pro/p807924211-porshen-4425-025.html</t>
  </si>
  <si>
    <t>https://scooterok.pro/p807924353-porshen-4450-050.html</t>
  </si>
  <si>
    <t>https://scooterok.pro/p808188070-remkomplekt-karbyuratora-yamaha.html</t>
  </si>
  <si>
    <t>https://scooterok.pro/p808874954-mashinka-verhnyaya-tormoznaya.html</t>
  </si>
  <si>
    <t>https://scooterok.pro/p808889331-bendiks-suzuki-lets.html</t>
  </si>
  <si>
    <t>https://scooterok.pro/p808891732-shatun-kolenvala-suzuki.html</t>
  </si>
  <si>
    <t>https://scooterok.pro/p808893102-shatun-kolenvala-suzuki.html</t>
  </si>
  <si>
    <t>https://scooterok.pro/p808894088-komplekt-zamkov-suzuki.html</t>
  </si>
  <si>
    <t>https://scooterok.pro/p808894733-zamok-zazhiganiya-polnyj.html</t>
  </si>
  <si>
    <t>https://scooterok.pro/p808895228-kolodki-stsepleniya-suzuki.html</t>
  </si>
  <si>
    <t>https://scooterok.pro/p808899218-podshipnik-kolenvala-sc05a51cs24.html</t>
  </si>
  <si>
    <t>https://scooterok.pro/p808906252-podshipnik-kolenvala-sc05t52.html</t>
  </si>
  <si>
    <t>https://scooterok.pro/p808910601-filtr-vozdushnyj-suzuki.html</t>
  </si>
  <si>
    <t>https://scooterok.pro/p808911240-element-vozdushnogo-filtra.html</t>
  </si>
  <si>
    <t>https://scooterok.pro/p808922517-porshen-125-suzuki.html</t>
  </si>
  <si>
    <t>https://scooterok.pro/p808924482-porshen-4100-150.html</t>
  </si>
  <si>
    <t>https://scooterok.pro/p808927294-porshen-4400-std.html</t>
  </si>
  <si>
    <t>https://scooterok.pro/p808935598-porshen-4400-025.html</t>
  </si>
  <si>
    <t>https://scooterok.pro/p808936449-porshen-4400-050.html</t>
  </si>
  <si>
    <t>https://scooterok.pro/p808962482-steklo-fary-suzuki.html</t>
  </si>
  <si>
    <t>https://scooterok.pro/p808969279-steklo-zadnego-stopa.html</t>
  </si>
  <si>
    <t>https://scooterok.pro/p808978716-stekla-zadnih-povorotov.html</t>
  </si>
  <si>
    <t>https://scooterok.pro/p808979964-stekla-perednih-povorotov.html</t>
  </si>
  <si>
    <t>https://scooterok.pro/p808981112-golovka-tsilindra-suzuki.html</t>
  </si>
  <si>
    <t>https://scooterok.pro/p808981253-remen-665h164-suzuki.html</t>
  </si>
  <si>
    <t>https://scooterok.pro/p808981758-remen-variatora-668h166.html</t>
  </si>
  <si>
    <t>https://scooterok.pro/p808981848-remen-668x166-suzuki.html</t>
  </si>
  <si>
    <t>https://scooterok.pro/p808984198-katushka-zazhiganiya-kommutatorom.html</t>
  </si>
  <si>
    <t>https://scooterok.pro/p808986190-elektroklapan-karbyuratora-suzuki.html</t>
  </si>
  <si>
    <t>https://scooterok.pro/p808989492-zavodnaya-nozhka-suzuki.html</t>
  </si>
  <si>
    <t>https://scooterok.pro/p809014871-privod-spidometra-suzuki.html</t>
  </si>
  <si>
    <t>https://scooterok.pro/p809018961-prokladki-dvigatelya-suzuki.html</t>
  </si>
  <si>
    <t>https://scooterok.pro/p809023125-prokladki-dvigatelya-suzuki.html</t>
  </si>
  <si>
    <t>https://scooterok.pro/p809024244-prokladki-tsilindra-suzuki.html</t>
  </si>
  <si>
    <t>https://scooterok.pro/p809024862-chehol-sidenya-suzuki.html</t>
  </si>
  <si>
    <t>https://scooterok.pro/p809026952-plastik-golova-yamaha.html</t>
  </si>
  <si>
    <t>https://scooterok.pro/p809029683-tormoznye-kolodki-suzuki.html</t>
  </si>
  <si>
    <t>https://scooterok.pro/p809031423-stakan-zadnego-mosta.html</t>
  </si>
  <si>
    <t>https://scooterok.pro/p809048593-roliki-variatora-16h12.html</t>
  </si>
  <si>
    <t>https://scooterok.pro/p809055520-roliki-variatora-1612.html</t>
  </si>
  <si>
    <t>https://scooterok.pro/p809056297-roliki-variatora-16h12.html</t>
  </si>
  <si>
    <t>https://scooterok.pro/p809062612-krylchatka-ohlazhdeniya-dvigatelya.html</t>
  </si>
  <si>
    <t>https://scooterok.pro/p809068237-krylchatka-variatora-suzuki.html</t>
  </si>
  <si>
    <t>https://scooterok.pro/p809080981-rele-regulyator-napryazheniya.html</t>
  </si>
  <si>
    <t>https://scooterok.pro/p809104397-hrapovik-startera-suzuki.html</t>
  </si>
  <si>
    <t>https://scooterok.pro/p809110850-ruchki-rulya-suzuki.html</t>
  </si>
  <si>
    <t>https://scooterok.pro/p809131165-koltsa-porshnevye-std.html</t>
  </si>
  <si>
    <t>https://scooterok.pro/p809131879-koltsa-porshnevye-4100.html</t>
  </si>
  <si>
    <t>https://scooterok.pro/p809132671-koltsa-porshnevye-050.html</t>
  </si>
  <si>
    <t>https://scooterok.pro/p809132939-koltsa-porshnevye-075.html</t>
  </si>
  <si>
    <t>https://scooterok.pro/p809133460-koltsa-porshnevye-100.html</t>
  </si>
  <si>
    <t>https://scooterok.pro/p809133724-koltsa-porshnevye-4100.html</t>
  </si>
  <si>
    <t>https://scooterok.pro/p809138343-klapan-lepestkovyj-suzuki.html</t>
  </si>
  <si>
    <t>https://scooterok.pro/p809143433-polumesyats-sektor-zavodnoj.html</t>
  </si>
  <si>
    <t>https://scooterok.pro/p809149465-vakuumnyj-kran-suzuki.html</t>
  </si>
  <si>
    <t>https://scooterok.pro/p809150994-tros-gaza-suzuki.html</t>
  </si>
  <si>
    <t>https://scooterok.pro/p809153045-tros-zadnego-tormoza.html</t>
  </si>
  <si>
    <t>https://scooterok.pro/p809154077-tros-perednego-tormoza.html</t>
  </si>
  <si>
    <t>https://scooterok.pro/p809155225-tros-spidometra-suzuki.html</t>
  </si>
  <si>
    <t>https://scooterok.pro/p809157750-tros-spidometra-suzuki.html</t>
  </si>
  <si>
    <t>https://scooterok.pro/p809160155-pruzhina-vozvratnaya-zavodnoj.html</t>
  </si>
  <si>
    <t>https://scooterok.pro/p809164167-separator-porshnevogo-paltsa.html</t>
  </si>
  <si>
    <t>https://scooterok.pro/p809167830-sajlentblok-zadnego-amortizatora.html</t>
  </si>
  <si>
    <t>https://scooterok.pro/p809173754-salniki-dvigatelya-suzuki.html</t>
  </si>
  <si>
    <t>https://scooterok.pro/p809176271-salniki-dvigatelya-3sht.html</t>
  </si>
  <si>
    <t>https://scooterok.pro/p809177965-napravlyayuschie-remnya-variatora.html</t>
  </si>
  <si>
    <t>https://scooterok.pro/p809179686-patrubok-vozdushnogo-filtra.html</t>
  </si>
  <si>
    <t>https://scooterok.pro/p809184406-remkomplekt-karbyuratora-suzuki.html</t>
  </si>
  <si>
    <t>https://scooterok.pro/p809575672-chehol-sidenya-suzuki.html</t>
  </si>
  <si>
    <t>https://scooterok.pro/p809578790-roliki-variatora-suzuki.html</t>
  </si>
  <si>
    <t>https://scooterok.pro/p809583340-roliki-variatora-suzuki.html</t>
  </si>
  <si>
    <t>https://scooterok.pro/p809583877-privod-maslyanogo-nasosa.html</t>
  </si>
  <si>
    <t>https://scooterok.pro/p809584148-roliki-variatora-suzuki.html</t>
  </si>
  <si>
    <t>https://scooterok.pro/p809584894-salniki-dvigatelya-suzuki.html</t>
  </si>
  <si>
    <t>https://scooterok.pro/p809585616-tormoznye-kolodki-suzuki.html</t>
  </si>
  <si>
    <t>https://scooterok.pro/p809587045-salniki-dvigatelya-suzuki.html</t>
  </si>
  <si>
    <t>https://scooterok.pro/p809587891-separator-suzuki-ad100.html</t>
  </si>
  <si>
    <t>https://scooterok.pro/p809608968-podshipnik-kolenvala-6006.html</t>
  </si>
  <si>
    <t>https://scooterok.pro/p809611217-podshipnik-kolenvala-6006.html</t>
  </si>
  <si>
    <t>https://scooterok.pro/p809613066-stekla-povorotov-zheltye.html</t>
  </si>
  <si>
    <t>https://scooterok.pro/p809620761-stekla-perednih-povorotov.html</t>
  </si>
  <si>
    <t>https://scooterok.pro/p809621800-stekla-perednih-povorotov.html</t>
  </si>
  <si>
    <t>https://scooterok.pro/p809622141-steklo-perednej-fary.html</t>
  </si>
  <si>
    <t>https://scooterok.pro/p809622583-stekla-povorotov-perednie.html</t>
  </si>
  <si>
    <t>https://scooterok.pro/p809623256-steklo-fary-suzuki.html</t>
  </si>
  <si>
    <t>https://scooterok.pro/p809623717-steklo-fary-suzuki.html</t>
  </si>
  <si>
    <t>https://scooterok.pro/p809627265-steklo-stopa-zadnih.html</t>
  </si>
  <si>
    <t>https://scooterok.pro/p809630294-steklo-stopa-suzuki.html</t>
  </si>
  <si>
    <t>https://scooterok.pro/p809631525-filtr-vozdushnyj-suzuki.html</t>
  </si>
  <si>
    <t>https://scooterok.pro/p809632644-element-vozdushnogo-filtra.html</t>
  </si>
  <si>
    <t>https://scooterok.pro/p809633784-element-vozdushnogo-filtra.html</t>
  </si>
  <si>
    <t>https://scooterok.pro/p809650142-remen-665h15-suzuki.html</t>
  </si>
  <si>
    <t>https://scooterok.pro/p809655875-remen-variatora-665h15.html</t>
  </si>
  <si>
    <t>https://scooterok.pro/p809686757-sektor-zavodnoj-polumesyats.html</t>
  </si>
  <si>
    <t>https://scooterok.pro/p809692389-chehol-sidenya-suzuki.html</t>
  </si>
  <si>
    <t>https://scooterok.pro/p809693833-elektro-klapan-karbyuratora.html</t>
  </si>
  <si>
    <t>https://scooterok.pro/p809696025-prokladki-tsilindra-suzuki.html</t>
  </si>
  <si>
    <t>https://scooterok.pro/p809699182-prokladki-tsilindra-suzuki.html</t>
  </si>
  <si>
    <t>https://scooterok.pro/p809700006-prokladki-tsilindra-suzuki.html</t>
  </si>
  <si>
    <t>https://scooterok.pro/p809700647-prokladki-dvigatelya-suzuki.html</t>
  </si>
  <si>
    <t>https://scooterok.pro/p809702174-privod-spidometra-suzuki.html</t>
  </si>
  <si>
    <t>https://scooterok.pro/p809703590-rele-regulyator-napryazheniya.html</t>
  </si>
  <si>
    <t>https://scooterok.pro/p809705890-tormoznye-kolodki-zadnie.html</t>
  </si>
  <si>
    <t>https://scooterok.pro/p809707427-tormoznye-kolodki-perednie.html</t>
  </si>
  <si>
    <t>https://scooterok.pro/p809710339-privod-maslonasosa-suzuki.html</t>
  </si>
  <si>
    <t>https://scooterok.pro/p809717352-datchik-toplivnyj-suzuki.html</t>
  </si>
  <si>
    <t>https://scooterok.pro/p809721214-lepestkovyj-klapan-suzuki.html</t>
  </si>
  <si>
    <t>https://scooterok.pro/p809723334-tros-zadnego-tormoza.html</t>
  </si>
  <si>
    <t>https://scooterok.pro/p809726926-patrubok-vozdushnogo-filtra.html</t>
  </si>
  <si>
    <t>https://scooterok.pro/p809729984-salniki-dvigatelya-suzuki.html</t>
  </si>
  <si>
    <t>https://scooterok.pro/p809736822-salniki-kolenvala-suzuki.html</t>
  </si>
  <si>
    <t>https://scooterok.pro/p810403829-steklo-perednej-fary.html</t>
  </si>
  <si>
    <t>https://scooterok.pro/p810404120-kryshka-baka-viper.html</t>
  </si>
  <si>
    <t>https://scooterok.pro/p810404835-schetki-generatora-mtdneprural.html</t>
  </si>
  <si>
    <t>https://scooterok.pro/p810405489-datchik-perednego-tormoza.html</t>
  </si>
  <si>
    <t>https://scooterok.pro/p810405721-tormoznye-kolodki-viper.html</t>
  </si>
  <si>
    <t>https://scooterok.pro/p810408937-rotor-generatora-magnit.html</t>
  </si>
  <si>
    <t>https://scooterok.pro/p810411050-kryshka-variatora-kitajskaya.html</t>
  </si>
  <si>
    <t>https://scooterok.pro/p810416081-stseplenie-yamaha-stels.html</t>
  </si>
  <si>
    <t>https://scooterok.pro/p810419776-reduktor-stelskitajskaya-yamaha.html</t>
  </si>
  <si>
    <t>https://scooterok.pro/p810421144-porshnevaya-gruppa-stels.html</t>
  </si>
  <si>
    <t>https://scooterok.pro/p810425490-porshnevaya-gruppa-sbore.html</t>
  </si>
  <si>
    <t>https://scooterok.pro/p810425734-porshnevaya-gruppa-sbore.html</t>
  </si>
  <si>
    <t>https://scooterok.pro/p810427382-variator-perednij-stelskitajskaya.html</t>
  </si>
  <si>
    <t>https://scooterok.pro/p810428091-variator-perednij-stels.html</t>
  </si>
  <si>
    <t>https://scooterok.pro/p810431267-zamok-zazhiganiya-polnyj.html</t>
  </si>
  <si>
    <t>https://scooterok.pro/p810434072-zamok-zazhiganiya-kitajskaya.html</t>
  </si>
  <si>
    <t>https://scooterok.pro/p810434226-bendiks-startera-stels.html</t>
  </si>
  <si>
    <t>https://scooterok.pro/p810434557-starter-kitajskaya-yamaha.html</t>
  </si>
  <si>
    <t>https://scooterok.pro/p810435976-stator-generatora-kitajskaya.html</t>
  </si>
  <si>
    <t>https://scooterok.pro/p810436594-rotor-generatora-magnit.html</t>
  </si>
  <si>
    <t>https://scooterok.pro/p810438764-maslonasos-kitajskaya-yamaha.html</t>
  </si>
  <si>
    <t>https://scooterok.pro/p810440074-kolodki-stsepleniya-stels.html</t>
  </si>
  <si>
    <t>https://scooterok.pro/p810443966-golovka-tsilindra-yamaha.html</t>
  </si>
  <si>
    <t>https://scooterok.pro/p810444436-golovka-tsilindra-yamaha.html</t>
  </si>
  <si>
    <t>https://scooterok.pro/p810444722-val-reduktora-pervichnyj.html</t>
  </si>
  <si>
    <t>https://scooterok.pro/p810444969-kozhuh-ventilyatora-obduva.html</t>
  </si>
  <si>
    <t>https://scooterok.pro/p810448423-podshipnik-kolenvala-6203.html</t>
  </si>
  <si>
    <t>https://scooterok.pro/p810448788-podshipnik-kolenvala-6204.html</t>
  </si>
  <si>
    <t>https://scooterok.pro/p810449152-podshipnik-kolenvala-6204.html</t>
  </si>
  <si>
    <t>https://scooterok.pro/p810449547-porshen-4000-std.html</t>
  </si>
  <si>
    <t>https://scooterok.pro/p810449879-porshen-4000-025.html</t>
  </si>
  <si>
    <t>https://scooterok.pro/p810450117-porshen-050-stels.html</t>
  </si>
  <si>
    <t>https://scooterok.pro/p810450277-porshen-4400-std.html</t>
  </si>
  <si>
    <t>https://scooterok.pro/p810450337-porshen-4700-std.html</t>
  </si>
  <si>
    <t>https://scooterok.pro/p810450465-porshen-025-stels.html</t>
  </si>
  <si>
    <t>https://scooterok.pro/p810453573-remen-variatora-788h17h30.html</t>
  </si>
  <si>
    <t>https://scooterok.pro/p810454971-remen-variatora-788h17h28.html</t>
  </si>
  <si>
    <t>https://scooterok.pro/p810455602-remen-788h17-kitajskaya.html</t>
  </si>
  <si>
    <t>https://scooterok.pro/p810456145-remen-788h17-kitajskaya.html</t>
  </si>
  <si>
    <t>https://scooterok.pro/p810456460-remen-788h181-kitajskaya.html</t>
  </si>
  <si>
    <t>https://scooterok.pro/p810457230-remen-variatora-790h18.html</t>
  </si>
  <si>
    <t>https://scooterok.pro/p810457975-elektroklapan-stels-kitajskaya.html</t>
  </si>
  <si>
    <t>https://scooterok.pro/p810459799-zavodnaya-nozhka-kitajskaya.html</t>
  </si>
  <si>
    <t>https://scooterok.pro/p810462326-kozhuh-obduva-tsilindra.html</t>
  </si>
  <si>
    <t>https://scooterok.pro/p810462685-kommutatorcdi-kitajskaya-yamahastelskanuni.html</t>
  </si>
  <si>
    <t>https://scooterok.pro/p810463394-sajlentblok-dvigatelya-para.html</t>
  </si>
  <si>
    <t>https://scooterok.pro/p810463539-tros-gaza-kitajskaya.html</t>
  </si>
  <si>
    <t>https://scooterok.pro/p810463718-separator-porshnevogo-paltsa.html</t>
  </si>
  <si>
    <t>https://scooterok.pro/p810463923-salniki-dvigatelya-kitajskaya.html</t>
  </si>
  <si>
    <t>https://scooterok.pro/p810464251-prokladki-dvigatelya-kitajskaya.html</t>
  </si>
  <si>
    <t>https://scooterok.pro/p810467135-hrapovik-kikstartera-kitajskaya.html</t>
  </si>
  <si>
    <t>https://scooterok.pro/p811137133-revers-sbore-bez.html</t>
  </si>
  <si>
    <t>https://scooterok.pro/p811141297-golovka-tsilindra-200.html</t>
  </si>
  <si>
    <t>https://scooterok.pro/p811143974-porshnevaya-gruppa-200.html</t>
  </si>
  <si>
    <t>https://scooterok.pro/p811151044-glushitel-kolenom-tritsikl.html</t>
  </si>
  <si>
    <t>https://scooterok.pro/p811162419-komplekt-zamkov-zubr.html</t>
  </si>
  <si>
    <t>https://scooterok.pro/p811165731-planetarnaya-shesternya-zubr.html</t>
  </si>
  <si>
    <t>https://scooterok.pro/p811166119-stseplenie-pruzhin-korzinoj.html</t>
  </si>
  <si>
    <t>https://scooterok.pro/p811172186-stseplenie-boltov-korzinoj.html</t>
  </si>
  <si>
    <t>https://scooterok.pro/p811173008-stseplenie-cbcg-125150200.html</t>
  </si>
  <si>
    <t>https://scooterok.pro/p811174663-stseplenie-pruzhiny-korzinoj.html</t>
  </si>
  <si>
    <t>https://scooterok.pro/p811177924-kardan-1500-zubr.html</t>
  </si>
  <si>
    <t>https://scooterok.pro/p811186386-traversa-rulya-moto.html</t>
  </si>
  <si>
    <t>https://scooterok.pro/p811189989-traversa-rulya-pod.html</t>
  </si>
  <si>
    <t>https://scooterok.pro/p811195413-generator-zubr-200.html</t>
  </si>
  <si>
    <t>https://scooterok.pro/p811197970-elektrostarter-sbore-mototsikl.html</t>
  </si>
  <si>
    <t>https://scooterok.pro/p811201502-starter-tritsikl-zubr.html</t>
  </si>
  <si>
    <t>https://scooterok.pro/p811203194-spidometr-pryamougolnyj-tahometrom.html</t>
  </si>
  <si>
    <t>https://scooterok.pro/p811206239-rotor-generatora-magnit.html</t>
  </si>
  <si>
    <t>https://scooterok.pro/p811208885-statorobmotka-generatora-moto.html</t>
  </si>
  <si>
    <t>https://scooterok.pro/p811211711-statorobmotka-cgcb125150200zubr-t200.html</t>
  </si>
  <si>
    <t>https://scooterok.pro/p811216137-provodka-tsentralnaya-zubr.html</t>
  </si>
  <si>
    <t>https://scooterok.pro/p811220994-karbyurator-cgcb-200.html</t>
  </si>
  <si>
    <t>https://scooterok.pro/p811236006-krestovina-sbore-shlitsevoj.html</t>
  </si>
  <si>
    <t>https://scooterok.pro/p811238412-krestovina-sbore-shlitsevoj.html</t>
  </si>
  <si>
    <t>https://scooterok.pro/p811239124-krestovina-sbore-mostu.html</t>
  </si>
  <si>
    <t>https://scooterok.pro/p811241298-krestovina-kardana-1944.html</t>
  </si>
  <si>
    <t>https://scooterok.pro/p811243614-krestovina-kardana-2045.html</t>
  </si>
  <si>
    <t>https://scooterok.pro/p811243976-krestovina-kardana-2046.html</t>
  </si>
  <si>
    <t>https://scooterok.pro/p811244678-krestovina-kardana-2050.html</t>
  </si>
  <si>
    <t>https://scooterok.pro/p811245008-krestovina-kardana-2055.html</t>
  </si>
  <si>
    <t>https://scooterok.pro/p811263926-bendiks-startera-zubr.html</t>
  </si>
  <si>
    <t>https://scooterok.pro/p811271560-plastik-pol-navigator.html</t>
  </si>
  <si>
    <t>https://scooterok.pro/p811280268-satellity-razdatki-zubr.html</t>
  </si>
  <si>
    <t>https://scooterok.pro/p811284350-satellit-reversa-zubr.html</t>
  </si>
  <si>
    <t>https://scooterok.pro/p811286415-satellity-mosta-zubr.html</t>
  </si>
  <si>
    <t>https://scooterok.pro/p811311165-koleno-glushitelya-gibkoe.html</t>
  </si>
  <si>
    <t>https://scooterok.pro/p812023408-tormoznoj-baraban-zubr.html</t>
  </si>
  <si>
    <t>https://scooterok.pro/p812028754-tormoznoj-schit-kolodkami.html</t>
  </si>
  <si>
    <t>https://scooterok.pro/p812030939-baraban-tormoznoj-zubr.html</t>
  </si>
  <si>
    <t>https://scooterok.pro/p812035063-baraban-tormoznoj-zubr.html</t>
  </si>
  <si>
    <t>https://scooterok.pro/p812042420-kryshka-benzobaka-klyuchom.html</t>
  </si>
  <si>
    <t>https://scooterok.pro/p812044784-pereklyuchateli-rulya-para.html</t>
  </si>
  <si>
    <t>https://scooterok.pro/p812052965-filtr-vozdushnyj-zubr.html</t>
  </si>
  <si>
    <t>https://scooterok.pro/p812057008-element-vozdushnogo-filtra.html</t>
  </si>
  <si>
    <t>https://scooterok.pro/p812058520-zavodnaya-nozhka-kikstartera.html</t>
  </si>
  <si>
    <t>https://scooterok.pro/p812062970-fonar-zadnij-zubr.html</t>
  </si>
  <si>
    <t>https://scooterok.pro/p812065113-nozhka-pereklyucheniya-peredach.html</t>
  </si>
  <si>
    <t>https://scooterok.pro/p812065963-porshen-cgcb-200.html</t>
  </si>
  <si>
    <t>https://scooterok.pro/p812066394-porshen-cb200cg200-remontnyj.html</t>
  </si>
  <si>
    <t>https://scooterok.pro/p812067458-shesternya-bendiksa-dvojnaya.html</t>
  </si>
  <si>
    <t>https://scooterok.pro/p812069164-maslonasos-zubr-t200.html</t>
  </si>
  <si>
    <t>https://scooterok.pro/p812069774-rele-regulyator-napryazheniya.html</t>
  </si>
  <si>
    <t>https://scooterok.pro/p812070336-rele-povorotov-zubr.html</t>
  </si>
  <si>
    <t>https://scooterok.pro/p812072354-rele-startera-predohranitelem.html</t>
  </si>
  <si>
    <t>https://scooterok.pro/p812073787-flanets-zadnej-chasti.html</t>
  </si>
  <si>
    <t>https://scooterok.pro/p812074805-podshipnik-kolenvala-6328.html</t>
  </si>
  <si>
    <t>https://scooterok.pro/p812077365-koltsa-porshnevye-std.html</t>
  </si>
  <si>
    <t>https://scooterok.pro/p812084496-patrubok-karbyuratora-rezinovyj.html</t>
  </si>
  <si>
    <t>https://scooterok.pro/p812088419-patrubok-karbyuratoru-cbcgviper.html</t>
  </si>
  <si>
    <t>https://scooterok.pro/p812095685-kran-toplivnyj-otstojnikom.html</t>
  </si>
  <si>
    <t>https://scooterok.pro/p812099420-kran-toplivnyj-cgcbzubr.html</t>
  </si>
  <si>
    <t>https://scooterok.pro/p812103776-kryshka-startera-cbcg.html</t>
  </si>
  <si>
    <t>https://scooterok.pro/p812116594-prokladki-dvigatelya-zubr.html</t>
  </si>
  <si>
    <t>https://scooterok.pro/p812117646-prokladki-mosta-zubr.html</t>
  </si>
  <si>
    <t>https://scooterok.pro/p812120846-klapana-vpusknoj-295.html</t>
  </si>
  <si>
    <t>https://scooterok.pro/p812124050-tros-spidometra-zubr.html</t>
  </si>
  <si>
    <t>https://scooterok.pro/p812126421-tros-gaza-zubr.html</t>
  </si>
  <si>
    <t>https://scooterok.pro/p812128605-tros-stsepleniya-mototritsikl.html</t>
  </si>
  <si>
    <t>https://scooterok.pro/p812156582-shlitsevaya-chast-kardana.html</t>
  </si>
  <si>
    <t>https://scooterok.pro/p812157002-shlitsevaya-chast-kardana.html</t>
  </si>
  <si>
    <t>https://scooterok.pro/p812157932-podushka-dvigatelya-zubr.html</t>
  </si>
  <si>
    <t>https://scooterok.pro/p812161606-bachok-tormoznogo-tsilindra.html</t>
  </si>
  <si>
    <t>https://scooterok.pro/p812167240-remkomplekt-bendiksa-roliki.html</t>
  </si>
  <si>
    <t>https://scooterok.pro/p812169484-salnik-perednej-vilki.html</t>
  </si>
  <si>
    <t>https://scooterok.pro/p812171676-rezinka-glushitelya-zubr.html</t>
  </si>
  <si>
    <t>https://scooterok.pro/p812943946-signalizatsiya-obratnoj-svyazyu.html</t>
  </si>
  <si>
    <t>https://scooterok.pro/p812947199-signalizatsiya-dlya-skuterov.html</t>
  </si>
  <si>
    <t>https://scooterok.pro/p812949194-signalizatsiya-dlya-skuterov.html</t>
  </si>
  <si>
    <t>https://scooterok.pro/p812951033-signalizatsiya-mrz-usbsd.html</t>
  </si>
  <si>
    <t>https://scooterok.pro/p812953508-signalizatsiya-mrz-usbsd.html</t>
  </si>
  <si>
    <t>https://scooterok.pro/p812957866-steklo-lobovoe-vetrovoe.html</t>
  </si>
  <si>
    <t>https://scooterok.pro/p812960956-rul-universalnyj-peremychkoj.html</t>
  </si>
  <si>
    <t>https://scooterok.pro/p812966680-rul-universalnyj-peremychkoj.html</t>
  </si>
  <si>
    <t>https://scooterok.pro/p812969825-fara-moto-kruglaya.html</t>
  </si>
  <si>
    <t>https://scooterok.pro/p812975576-tahometr-vynosnoj-universalnyj.html</t>
  </si>
  <si>
    <t>https://scooterok.pro/p812979660-tahometr-vynosnoj-universalnyj.html</t>
  </si>
  <si>
    <t>https://scooterok.pro/p812981393-tahometr-vynosnoj-universalnyj.html</t>
  </si>
  <si>
    <t>https://scooterok.pro/p812983027-stop-signal-kristall.html</t>
  </si>
  <si>
    <t>https://scooterok.pro/p812989025-korzina-perednyaya-dlya.html</t>
  </si>
  <si>
    <t>https://scooterok.pro/p812991065-korzina-perednyaya-metallicheskaya.html</t>
  </si>
  <si>
    <t>https://scooterok.pro/p812993255-podnozhki-universalnye-moto.html</t>
  </si>
  <si>
    <t>https://scooterok.pro/p813005693-ruchka-gaza-protaper.html</t>
  </si>
  <si>
    <t>https://scooterok.pro/p813007628-flanets-krepleniya-glushitelya.html</t>
  </si>
  <si>
    <t>https://scooterok.pro/p813008204-zerkala-povtoritelem-povorotov.html</t>
  </si>
  <si>
    <t>https://scooterok.pro/p813009519-podogrev-ruchek-rulya.html</t>
  </si>
  <si>
    <t>https://scooterok.pro/p813011351-povoroty-universalnye-ovalnye.html</t>
  </si>
  <si>
    <t>https://scooterok.pro/p813016900-povoroty-universalnye-pryamougolnye.html</t>
  </si>
  <si>
    <t>https://scooterok.pro/p813021052-povoroty-svetodiodnye.html</t>
  </si>
  <si>
    <t>https://scooterok.pro/p813021635-povoroty-svetodiodnye-sinie.html</t>
  </si>
  <si>
    <t>https://scooterok.pro/p813022602-povoroty-svetodiodnye.html</t>
  </si>
  <si>
    <t>https://scooterok.pro/p813022840-povoroty-svetodiodnye-kruglyj.html</t>
  </si>
  <si>
    <t>https://scooterok.pro/p813023043-povoroty-svetodiodnye.html</t>
  </si>
  <si>
    <t>https://scooterok.pro/p813023398-povoroty-svetodiodnye.html</t>
  </si>
  <si>
    <t>https://scooterok.pro/p813023708-povoroty-oval-smennymi.html</t>
  </si>
  <si>
    <t>https://scooterok.pro/p813023986-povoroty-svetodiodnye-smennymi.html</t>
  </si>
  <si>
    <t>https://scooterok.pro/p813024723-povoroty-svetodiodnye.html</t>
  </si>
  <si>
    <t>https://scooterok.pro/p813025151-povoroty-svetodiodnye.html</t>
  </si>
  <si>
    <t>https://scooterok.pro/p813033756-filtr-vozdushnyj-nulevogo.html</t>
  </si>
  <si>
    <t>https://scooterok.pro/p813037464-filtr-vozdushnyj-nulevogo.html</t>
  </si>
  <si>
    <t>https://scooterok.pro/p813037721-filtr-vozdushnyj-nulevogo.html</t>
  </si>
  <si>
    <t>https://scooterok.pro/p813038176-stroboskopy.html</t>
  </si>
  <si>
    <t>https://scooterok.pro/p813039175-ruchki-rulya-brembo.html</t>
  </si>
  <si>
    <t>https://scooterok.pro/p813040747-ruchki-rulya-brembo.html</t>
  </si>
  <si>
    <t>https://scooterok.pro/p813043071-ruchki-rulya-gripsy.html</t>
  </si>
  <si>
    <t>https://scooterok.pro/p813044519-prikurivatel-usb-zaryadka.html</t>
  </si>
  <si>
    <t>https://scooterok.pro/p813047853-udlinitel-amortizatora-chernyj.html</t>
  </si>
  <si>
    <t>https://scooterok.pro/p813050910-udlinitel-amortizatora-universalnyj.html</t>
  </si>
  <si>
    <t>https://scooterok.pro/p813052130-udlinitel-amortizatora-zolotoj.html</t>
  </si>
  <si>
    <t>https://scooterok.pro/p813053079-nakladka-glushitelya-universalnaya.html</t>
  </si>
  <si>
    <t>https://scooterok.pro/p813198113-lenta-svetodiodnaya-dvojnaya.html</t>
  </si>
  <si>
    <t>https://scooterok.pro/p813201262-lenta-svetodiodnaya-kristallov.html</t>
  </si>
  <si>
    <t>https://scooterok.pro/p813202856-lenta-svetodiodnaya-kristalla.html</t>
  </si>
  <si>
    <t>https://scooterok.pro/p813254840-setka-bagazhnika-krasnaya.html</t>
  </si>
  <si>
    <t>https://scooterok.pro/p813257035-setka-bagazhnika-chernaya.html</t>
  </si>
  <si>
    <t>https://scooterok.pro/p813268630-kolpachki-migalki-zolotnik.html</t>
  </si>
  <si>
    <t>https://scooterok.pro/p813279024-kolpachki-kosti-dlya.html</t>
  </si>
  <si>
    <t>https://scooterok.pro/p813299827-knopka-vklvykl-pryamougolnaya.html</t>
  </si>
  <si>
    <t>https://scooterok.pro/p813313053-knopka-uzkaya-universalnaya.html</t>
  </si>
  <si>
    <t>https://scooterok.pro/p813411155-vilka-perednyaya-rychazhnaya.html</t>
  </si>
  <si>
    <t>https://scooterok.pro/p813552820-plastik-perednij-podklyuvnik.html</t>
  </si>
  <si>
    <t>https://scooterok.pro/p813563010-plastik-golova-perednyaya.html</t>
  </si>
  <si>
    <t>https://scooterok.pro/p813565518-plastik-porogi-navigator.html</t>
  </si>
  <si>
    <t>https://scooterok.pro/p813571734-povoroty-perednie-viper.html</t>
  </si>
  <si>
    <t>https://scooterok.pro/p813577104-fara-perednyaya-sbore.html</t>
  </si>
  <si>
    <t>https://scooterok.pro/p813586302-tros-perednego-tormoza.html</t>
  </si>
  <si>
    <t>https://scooterok.pro/p813734951-plastik-porog-nizhnij.html</t>
  </si>
  <si>
    <t>https://scooterok.pro/p813743739-plastik-vstavki-bokovushek.html</t>
  </si>
  <si>
    <t>https://scooterok.pro/p813748620-plastik-golova-viper.html</t>
  </si>
  <si>
    <t>https://scooterok.pro/p813751404-sidene-viper-matrix.html</t>
  </si>
  <si>
    <t>https://scooterok.pro/p813755029-traversa-viper-matrix.html</t>
  </si>
  <si>
    <t>https://scooterok.pro/p813761783-fonar-zadnijstop-viper.html</t>
  </si>
  <si>
    <t>https://scooterok.pro/p813765035-zerkala-vajper-matriks.html</t>
  </si>
  <si>
    <t>https://scooterok.pro/p813765603-support-tormoznoj-zadnij.html</t>
  </si>
  <si>
    <t>https://scooterok.pro/p813775760-prokladki-dvigatelya-suzuki.html</t>
  </si>
  <si>
    <t>https://scooterok.pro/p813829469-porshen-525-std.html</t>
  </si>
  <si>
    <t>https://scooterok.pro/p813832211-porshen-525-025.html</t>
  </si>
  <si>
    <t>https://scooterok.pro/p813834589-porshen-525-050.html</t>
  </si>
  <si>
    <t>https://scooterok.pro/p813834848-porshen-525-075.html</t>
  </si>
  <si>
    <t>https://scooterok.pro/p813836687-kolenval-sbore-suzuki.html</t>
  </si>
  <si>
    <t>https://scooterok.pro/p813841048-stseplenie-zadnee-suzuki.html</t>
  </si>
  <si>
    <t>https://scooterok.pro/p813846102-variator-perednij-suzuki.html</t>
  </si>
  <si>
    <t>https://scooterok.pro/p813849571-remen-variatora-792x19.html</t>
  </si>
  <si>
    <t>https://scooterok.pro/p813852086-remen-variatora-790h195h28.html</t>
  </si>
  <si>
    <t>https://scooterok.pro/p814519848-porshnevaya-gruppa-525.html</t>
  </si>
  <si>
    <t>https://scooterok.pro/p814535052-amortizator-mono-sport.html</t>
  </si>
  <si>
    <t>https://scooterok.pro/p814543853-dempfer-zadnego-kolesa.html</t>
  </si>
  <si>
    <t>https://scooterok.pro/p814545528-dempfernye-rezinki-zadnego.html</t>
  </si>
  <si>
    <t>https://scooterok.pro/p814546705-dempfernaya-rezinka-tkanyu.html</t>
  </si>
  <si>
    <t>https://scooterok.pro/p814550833-zvezda-zadnyaya-428.html</t>
  </si>
  <si>
    <t>https://scooterok.pro/p814556803-zvezda-zadnyaya-428.html</t>
  </si>
  <si>
    <t>https://scooterok.pro/p814558527-zvezda-zadnyaya-428.html</t>
  </si>
  <si>
    <t>https://scooterok.pro/p814560764-zvezda-zadnyaya-428.html</t>
  </si>
  <si>
    <t>https://scooterok.pro/p814561776-zvezda-zadnyaya-428.html</t>
  </si>
  <si>
    <t>https://scooterok.pro/p814562503-zvezda-zadnyaya-428.html</t>
  </si>
  <si>
    <t>https://scooterok.pro/p814567351-kreplenie-zadnej-zvezdy.html</t>
  </si>
  <si>
    <t>https://scooterok.pro/p814571768-patrubok-vozdushnogo-filtra.html</t>
  </si>
  <si>
    <t>https://scooterok.pro/p814575368-plastik-vstavki-zadnih.html</t>
  </si>
  <si>
    <t>https://scooterok.pro/p814578939-plastik-golova-viper.html</t>
  </si>
  <si>
    <t>https://scooterok.pro/p814584585-plastik-zadnie-bokovushki.html</t>
  </si>
  <si>
    <t>https://scooterok.pro/p814585963-plastik-krylo-perednee.html</t>
  </si>
  <si>
    <t>https://scooterok.pro/p814586958-plastik-otvetnaya-chast.html</t>
  </si>
  <si>
    <t>https://scooterok.pro/p814588526-privod-spidometra-viper.html</t>
  </si>
  <si>
    <t>https://scooterok.pro/p814590349-spidometr-viper-sport.html</t>
  </si>
  <si>
    <t>https://scooterok.pro/p814595111-steklo-fary-perednej.html</t>
  </si>
  <si>
    <t>https://scooterok.pro/p814600367-stop-zadnij-viper.html</t>
  </si>
  <si>
    <t>https://scooterok.pro/p814626517-plastik-perednij-podklyuvnik.html</t>
  </si>
  <si>
    <t>https://scooterok.pro/p814631691-plastik-karman-perednij.html</t>
  </si>
  <si>
    <t>https://scooterok.pro/p814633324-plastik-zadnie-bokovushki.html</t>
  </si>
  <si>
    <t>https://scooterok.pro/p814634932-plastik-perednij-klyuv.html</t>
  </si>
  <si>
    <t>https://scooterok.pro/p814635202-korobka-peredachvaly-hanterjianshe.html</t>
  </si>
  <si>
    <t>https://scooterok.pro/p814641807-plastik-pol-viper.html</t>
  </si>
  <si>
    <t>https://scooterok.pro/p814644950-plastik-soedinitel-zadnij.html</t>
  </si>
  <si>
    <t>https://scooterok.pro/p814651428-plastik-reshetka-klyuva.html</t>
  </si>
  <si>
    <t>https://scooterok.pro/p814655799-zerkala-viper-f50f1.html</t>
  </si>
  <si>
    <t>https://scooterok.pro/p814658092-pereklyuchateli-rulya-para.html</t>
  </si>
  <si>
    <t>https://scooterok.pro/p814693553-povoroty-perednie-viper.html</t>
  </si>
  <si>
    <t>https://scooterok.pro/p814699363-povoroty-perednie-viper.html</t>
  </si>
  <si>
    <t>https://scooterok.pro/p814703303-fara-perednyaya-viper.html</t>
  </si>
  <si>
    <t>https://scooterok.pro/p814706739-steklo-fary-viper.html</t>
  </si>
  <si>
    <t>https://scooterok.pro/p814710038-steklo-stopa-viper.html</t>
  </si>
  <si>
    <t>https://scooterok.pro/p814716754-spinka-sidenya-viper.html</t>
  </si>
  <si>
    <t>https://scooterok.pro/p814718662-traversa-viper-f50.html</t>
  </si>
  <si>
    <t>https://scooterok.pro/p814723030-sidene-vajper-f50f1.html</t>
  </si>
  <si>
    <t>https://scooterok.pro/p814760778-disk-kolesnyj-perednij.html</t>
  </si>
  <si>
    <t>https://scooterok.pro/p814764246-plastik-bokovushki-zadnie.html</t>
  </si>
  <si>
    <t>https://scooterok.pro/p814771745-plastik-zadnie-vstavki.html</t>
  </si>
  <si>
    <t>https://scooterok.pro/p814774475-plastik-zadnyaya-stykovochnaya.html</t>
  </si>
  <si>
    <t>https://scooterok.pro/p814777567-plastik-klyuv-perednij.html</t>
  </si>
  <si>
    <t>https://scooterok.pro/p814780498-fara-perednyaya-sbore.html</t>
  </si>
  <si>
    <t>https://scooterok.pro/p815220885-amortizator-zadnij-razreznoj.html</t>
  </si>
  <si>
    <t>https://scooterok.pro/p815225717-bak-toplivnyj-viper.html</t>
  </si>
  <si>
    <t>https://scooterok.pro/p815226263-bak-toplivnyj-viper.html</t>
  </si>
  <si>
    <t>https://scooterok.pro/p815226349-bak-toplivnyj-viper.html</t>
  </si>
  <si>
    <t>https://scooterok.pro/p815226944-vetrovoe-steklo-viper.html</t>
  </si>
  <si>
    <t>https://scooterok.pro/p815228174-golovka-tsilindra-v150a.html</t>
  </si>
  <si>
    <t>https://scooterok.pro/p815228579-zerkala-moto-150a.html</t>
  </si>
  <si>
    <t>https://scooterok.pro/p815238385-klapana-moto-cgcb.html</t>
  </si>
  <si>
    <t>https://scooterok.pro/p815239349-klapana-moto-cgcb.html</t>
  </si>
  <si>
    <t>https://scooterok.pro/p815239649-klapana-moto-cgcb.html</t>
  </si>
  <si>
    <t>https://scooterok.pro/p815243360-koromyslo-klapana-moto.html</t>
  </si>
  <si>
    <t>https://scooterok.pro/p815246825-kolenval-yamaha-bwsaxis.html</t>
  </si>
  <si>
    <t>https://scooterok.pro/p815250766-plastik-perednij-obtekatel.html</t>
  </si>
  <si>
    <t>https://scooterok.pro/p815252437-kryshka-perednej-zvezdy.html</t>
  </si>
  <si>
    <t>https://scooterok.pro/p815253762-pereklyuchateli-rulevye-viper.html</t>
  </si>
  <si>
    <t>https://scooterok.pro/p815258262-spidometr-moto-viper.html</t>
  </si>
  <si>
    <t>https://scooterok.pro/p815261133-steklo-perednej-fary.html</t>
  </si>
  <si>
    <t>https://scooterok.pro/p815263250-fara-perednyaya-viper.html</t>
  </si>
  <si>
    <t>https://scooterok.pro/p815265856-fonar-zadnij-viper.html</t>
  </si>
  <si>
    <t>https://scooterok.pro/p815269727-steklo-stopa-viper.html</t>
  </si>
  <si>
    <t>https://scooterok.pro/p815272425-tolkatel-shtanga-144.html</t>
  </si>
  <si>
    <t>https://scooterok.pro/p815276517-tros-spidometra-mototsikl.html</t>
  </si>
  <si>
    <t>https://scooterok.pro/p815277847-tros-stsepleniya-1170950.html</t>
  </si>
  <si>
    <t>https://scooterok.pro/p815278978-tros-gaza-viper.html</t>
  </si>
  <si>
    <t>https://scooterok.pro/p815279587-tsep-privoda-kolesa.html</t>
  </si>
  <si>
    <t>https://scooterok.pro/p815281785-tsep-privoda-kolesa.html</t>
  </si>
  <si>
    <t>https://scooterok.pro/p815283973-tsep-privoda-kolesa.html</t>
  </si>
  <si>
    <t>https://scooterok.pro/p815321426-amortizator-zadnij-245.html</t>
  </si>
  <si>
    <t>https://scooterok.pro/p815322940-benzonasos-honda-dio.html</t>
  </si>
  <si>
    <t>https://scooterok.pro/p815323599-klapana-golovki-tsilindra.html</t>
  </si>
  <si>
    <t>https://scooterok.pro/p815324474-klapana-vpusknoj-vypusknoj.html</t>
  </si>
  <si>
    <t>https://scooterok.pro/p815325032-podshipnik-kolenvala-sco5b88nc529px1.html</t>
  </si>
  <si>
    <t>https://scooterok.pro/p815329335-porshen-sbore-honda.html</t>
  </si>
  <si>
    <t>https://scooterok.pro/p815330229-porshen-sbore-honda.html</t>
  </si>
  <si>
    <t>https://scooterok.pro/p815330354-porshen-sbore-honda.html</t>
  </si>
  <si>
    <t>https://scooterok.pro/p815330584-porshen-sbore-honda.html</t>
  </si>
  <si>
    <t>https://scooterok.pro/p815331618-salniki-klapanov-honda.html</t>
  </si>
  <si>
    <t>https://scooterok.pro/p815331956-salniki-kolenvala-honda.html</t>
  </si>
  <si>
    <t>https://scooterok.pro/p815332366-salniki-kolenvala-honda.html</t>
  </si>
  <si>
    <t>https://scooterok.pro/p815333579-remen-670x177-honda.html</t>
  </si>
  <si>
    <t>https://scooterok.pro/p815334761-kolodki-stsepleniya-zadnego.html</t>
  </si>
  <si>
    <t>https://scooterok.pro/p815336478-plastik-golova-honda.html</t>
  </si>
  <si>
    <t>https://scooterok.pro/p815337928-prokladka-golovki-tsilindra.html</t>
  </si>
  <si>
    <t>https://scooterok.pro/p815341895-trosa-perednego-tormoza.html</t>
  </si>
  <si>
    <t>https://scooterok.pro/p815343946-fara-perednyaya-sbore.html</t>
  </si>
  <si>
    <t>https://scooterok.pro/p815345318-element-vozdushnogo-filtra.html</t>
  </si>
  <si>
    <t>https://scooterok.pro/p815830578-glushitel-taktnyj-tsepnoj.html</t>
  </si>
  <si>
    <t>https://scooterok.pro/p815837741-golovka-tsilindra.html</t>
  </si>
  <si>
    <t>https://scooterok.pro/p815843852-kolenval-sbore-taktnyj.html</t>
  </si>
  <si>
    <t>https://scooterok.pro/p815852496-porshnevaya-gruppa-tsepnaya.html</t>
  </si>
  <si>
    <t>https://scooterok.pro/p815856072-porshnevaya-gruppa-tsepnik.html</t>
  </si>
  <si>
    <t>https://scooterok.pro/p815861983-porshen-sbore-tsepnaya.html</t>
  </si>
  <si>
    <t>https://scooterok.pro/p815864861-porshen-sbore-4100.html</t>
  </si>
  <si>
    <t>https://scooterok.pro/p815866047-porshen-sbore-4100.html</t>
  </si>
  <si>
    <t>https://scooterok.pro/p815867679-porshen-sbore-4300.html</t>
  </si>
  <si>
    <t>https://scooterok.pro/p815867835-porshen-std.html</t>
  </si>
  <si>
    <t>https://scooterok.pro/p815868138-porshen-4300-050.html</t>
  </si>
  <si>
    <t>https://scooterok.pro/p815871128-koltsa-porshnevye-std.html</t>
  </si>
  <si>
    <t>https://scooterok.pro/p815874343-koltsa-porshnevye-4100.html</t>
  </si>
  <si>
    <t>https://scooterok.pro/p815876548-koltsa-porshnevye-4300.html</t>
  </si>
  <si>
    <t>https://scooterok.pro/p815877159-koltsa-porshnevye-4300.html</t>
  </si>
  <si>
    <t>https://scooterok.pro/p815881524-zvezda-kolenvala.html</t>
  </si>
  <si>
    <t>https://scooterok.pro/p815881719-zavodnaya-nozhka-60suzuki.html</t>
  </si>
  <si>
    <t>https://scooterok.pro/p815885351-maslonasos.html</t>
  </si>
  <si>
    <t>https://scooterok.pro/p815886577-podshipnik-kolenvala-60tsepnik.html</t>
  </si>
  <si>
    <t>https://scooterok.pro/p815886699-pruzhina-zavodnoj-nozhki.html</t>
  </si>
  <si>
    <t>https://scooterok.pro/p815889694-sektor-zavodnoj-polumesyats.html</t>
  </si>
  <si>
    <t>https://scooterok.pro/p815890400-hrapovik-tsepnaya-peredacha.html</t>
  </si>
  <si>
    <t>https://scooterok.pro/p815891843-zvezda-transmissii-tsepnik.html</t>
  </si>
  <si>
    <t>https://scooterok.pro/p815894126-stseplenie-zadnee-sbore.html</t>
  </si>
  <si>
    <t>https://scooterok.pro/p815895618-karbyurator-tsepnaya-peredacha.html</t>
  </si>
  <si>
    <t>https://scooterok.pro/p815897743-lepestkovyj-klapan-karbyuratora.html</t>
  </si>
  <si>
    <t>https://scooterok.pro/p815897887-katushka-zazhiganiya-kommutatorom.html</t>
  </si>
  <si>
    <t>https://scooterok.pro/p815898034-rotor-generatora-magnit.html</t>
  </si>
  <si>
    <t>https://scooterok.pro/p815898656-stator-generatora-suzuki.html</t>
  </si>
  <si>
    <t>https://scooterok.pro/p815898774-elektrostarter-bendeksom.html</t>
  </si>
  <si>
    <t>https://scooterok.pro/p815910121-tsep-privoda-kolesa.html</t>
  </si>
  <si>
    <t>https://scooterok.pro/p815910535-rele-regulyator-napryazheniya.html</t>
  </si>
  <si>
    <t>https://scooterok.pro/p815911223-krylchatka-ohlazhdeniya-dvigatelya.html</t>
  </si>
  <si>
    <t>https://scooterok.pro/p815911834-kozhuh-obduva-tsilindra.html</t>
  </si>
  <si>
    <t>https://scooterok.pro/p815912699-patrubok-vozdushnogo-filtra.html</t>
  </si>
  <si>
    <t>https://scooterok.pro/p815913319-filtr-vozdushnyj-sbore.html</t>
  </si>
  <si>
    <t>https://scooterok.pro/p815914445-pruzhiny-klapanov-mtdnepr.html</t>
  </si>
  <si>
    <t>https://scooterok.pro/p815916249-tros-gaza-tsepnaya.html</t>
  </si>
  <si>
    <t>https://scooterok.pro/p815920661-tros-zadnego-tormoza.html</t>
  </si>
  <si>
    <t>https://scooterok.pro/p815921440-kozhuh-krylchatki-dvigatelya.html</t>
  </si>
  <si>
    <t>https://scooterok.pro/p815923803-prokladki-dvigatelya-tsepnik.html</t>
  </si>
  <si>
    <t>https://scooterok.pro/p815927173-prokladki-porshnevoj-tsepnaya.html</t>
  </si>
  <si>
    <t>https://scooterok.pro/p815937420-plastik-spojler-nakladka.html</t>
  </si>
  <si>
    <t>https://scooterok.pro/p815950578-prokladka-karbyuratora-tekstolitovaya.html</t>
  </si>
  <si>
    <t>https://scooterok.pro/p816599772-amortizator-zadnij-dvojnaya.html</t>
  </si>
  <si>
    <t>https://scooterok.pro/p816603262-perya-perednej-vilki.html</t>
  </si>
  <si>
    <t>https://scooterok.pro/p816606262-perya-perednej-vilki.html</t>
  </si>
  <si>
    <t>https://scooterok.pro/p816626815-golovka-tsilindra-sbore.html</t>
  </si>
  <si>
    <t>https://scooterok.pro/p816630382-golovka-tsilindra-sbore.html</t>
  </si>
  <si>
    <t>https://scooterok.pro/p816636082-kolenval-dvigatel-125150.html</t>
  </si>
  <si>
    <t>https://scooterok.pro/p816638036-kolenval-sbore-dlya.html</t>
  </si>
  <si>
    <t>https://scooterok.pro/p816643299-porshnevaya-gruppa-sbore.html</t>
  </si>
  <si>
    <t>https://scooterok.pro/p816695589-porshnevaya-gruppa-cg125.html</t>
  </si>
  <si>
    <t>https://scooterok.pro/p816700548-podshipnik-hvostovika-planetarii.html</t>
  </si>
  <si>
    <t>https://scooterok.pro/p816713314-porshen-cbcg-125.html</t>
  </si>
  <si>
    <t>https://scooterok.pro/p816717508-porshen-sbore-diametr.html</t>
  </si>
  <si>
    <t>https://scooterok.pro/p816724761-porshen-cbcg125diametr-565.html</t>
  </si>
  <si>
    <t>https://scooterok.pro/p816729260-koltsa-porshnevye-565.html</t>
  </si>
  <si>
    <t>https://scooterok.pro/p816733710-koltsa-porshnevye-std.html</t>
  </si>
  <si>
    <t>https://scooterok.pro/p816738457-koltsa-porshnevye-565.html</t>
  </si>
  <si>
    <t>https://scooterok.pro/p816755979-glushitel-sbore-kitajskij.html</t>
  </si>
  <si>
    <t>https://scooterok.pro/p816762117-tsep-privoda-kolesa.html</t>
  </si>
  <si>
    <t>https://scooterok.pro/p816770524-tsep-privoda-zadnego.html</t>
  </si>
  <si>
    <t>https://scooterok.pro/p816775086-tsep-privoda-kolesa.html</t>
  </si>
  <si>
    <t>https://scooterok.pro/p816793062-kryshka-dvigatelya-levaya.html</t>
  </si>
  <si>
    <t>https://scooterok.pro/p816795883-salniki-dvigatelya-muravejtula.html</t>
  </si>
  <si>
    <t>https://scooterok.pro/p816797806-kryshka-zvezdy-moto.html</t>
  </si>
  <si>
    <t>https://scooterok.pro/p816806653-kryshka-shesterni-startera.html</t>
  </si>
  <si>
    <t>https://scooterok.pro/p816809967-kryshka-zvezdy-perednej.html</t>
  </si>
  <si>
    <t>https://scooterok.pro/p816814646-spidometr-mototsikl-lifan.html</t>
  </si>
  <si>
    <t>https://scooterok.pro/p816822360-spidometr-sbore-tahometr.html</t>
  </si>
  <si>
    <t>https://scooterok.pro/p816827087-spidometr-moto-yamaha.html</t>
  </si>
  <si>
    <t>https://scooterok.pro/p816828839-spidometr-moto-zongshen.html</t>
  </si>
  <si>
    <t>https://scooterok.pro/p816834341-korobka-peredach-pervichnyjvtorichnyj.html</t>
  </si>
  <si>
    <t>https://scooterok.pro/p816836752-mayatnik-zadnij-kitajskij.html</t>
  </si>
  <si>
    <t>https://scooterok.pro/p816838826-sidene-moto-sonic.html</t>
  </si>
  <si>
    <t>https://scooterok.pro/p816842153-duga-zaschitnaya-mototsikla.html</t>
  </si>
  <si>
    <t>https://scooterok.pro/p816854753-bendiks-startera-moto.html</t>
  </si>
  <si>
    <t>https://scooterok.pro/p816862891-bendiks-startera-moto.html</t>
  </si>
  <si>
    <t>https://scooterok.pro/p816866025-bendiksobgonnaya-mufta-moto.html</t>
  </si>
  <si>
    <t>https://scooterok.pro/p816868485-korzina-stsepleniya-moto.html</t>
  </si>
  <si>
    <t>https://scooterok.pro/p816871104-provodka-moto-tsentralnaya.html</t>
  </si>
  <si>
    <t>https://scooterok.pro/p816875029-starter-sonic-125.html</t>
  </si>
  <si>
    <t>https://scooterok.pro/p816885004-karbyurator-diffuzor-mmna.html</t>
  </si>
  <si>
    <t>https://scooterok.pro/p816887233-plastik-krylo-perednee.html</t>
  </si>
  <si>
    <t>https://scooterok.pro/p816888774-krylo-zadnee-mototsikl.html</t>
  </si>
  <si>
    <t>https://scooterok.pro/p816955751-tormoznoj-baraban-perednij.html</t>
  </si>
  <si>
    <t>https://scooterok.pro/p816960308-baraban-tormoznoj-zadnij.html</t>
  </si>
  <si>
    <t>https://scooterok.pro/p816961669-tormoznoj-baraban-kolodkami.html</t>
  </si>
  <si>
    <t>https://scooterok.pro/p816962263-tormoznye-kolodki-barabannyj.html</t>
  </si>
  <si>
    <t>https://scooterok.pro/p816963198-tormoznye-kolodki-zs125cg125150sonic.html</t>
  </si>
  <si>
    <t>https://scooterok.pro/p816964769-mashinka-verhnyaya-tormoznaya.html</t>
  </si>
  <si>
    <t>https://scooterok.pro/p816967212-tormoznaya-nozhka-moto.html</t>
  </si>
  <si>
    <t>https://scooterok.pro/p816967997-tyaga-zadnego-tormoza.html</t>
  </si>
  <si>
    <t>https://scooterok.pro/p816968132-tyaga-razvoda-tormoznyh.html</t>
  </si>
  <si>
    <t>https://scooterok.pro/p816968287-rychag-pravyj-diskovyj.html</t>
  </si>
  <si>
    <t>https://scooterok.pro/p816969074-tormoznoj-disk-perednij.html</t>
  </si>
  <si>
    <t>https://scooterok.pro/p816969481-support-tormoznoj-perednij.html</t>
  </si>
  <si>
    <t>https://scooterok.pro/p816970695-rotor-generatora-magnit.html</t>
  </si>
  <si>
    <t>https://scooterok.pro/p816973678-generator-sbore-sonic.html</t>
  </si>
  <si>
    <t>https://scooterok.pro/p816974759-pereklyuchateli-rulya-sonic.html</t>
  </si>
  <si>
    <t>https://scooterok.pro/p816978879-shesternya-startera-dvojnaya.html</t>
  </si>
  <si>
    <t>https://scooterok.pro/p816980898-dempfer-moto-zadnego.html</t>
  </si>
  <si>
    <t>https://scooterok.pro/p816983722-dempfer-zadnego-litogo.html</t>
  </si>
  <si>
    <t>https://scooterok.pro/p816986665-dempfernaya-rezinka-zadnego.html</t>
  </si>
  <si>
    <t>https://scooterok.pro/p816991115-dempfernaya-rezinka-zadnego.html</t>
  </si>
  <si>
    <t>https://scooterok.pro/p816994382-dempfernaya-rezinka-moto.html</t>
  </si>
  <si>
    <t>https://scooterok.pro/p817008458-natyazhitel-tsepi-privodnoj.html</t>
  </si>
  <si>
    <t>https://scooterok.pro/p817010836-natyazhitel-hodovoj-tsepi.html</t>
  </si>
  <si>
    <t>https://scooterok.pro/p817012206-natyazhitel-hodovoj-tsepi.html</t>
  </si>
  <si>
    <t>https://scooterok.pro/p817012859-plastik-vokrug-sidenya.html</t>
  </si>
  <si>
    <t>https://scooterok.pro/p817171971-plastik-bardachki-krasnye.html</t>
  </si>
  <si>
    <t>https://scooterok.pro/p817175754-plastik-bardachki-sinie.html</t>
  </si>
  <si>
    <t>https://scooterok.pro/p817176692-plastik-bardachki-chernye.html</t>
  </si>
  <si>
    <t>https://scooterok.pro/p817200216-raspredval-pod-tolkateli.html</t>
  </si>
  <si>
    <t>https://scooterok.pro/p817204312-raspredval-moto-125.html</t>
  </si>
  <si>
    <t>https://scooterok.pro/p817530791-plastina-verhnyaya-moto.html</t>
  </si>
  <si>
    <t>https://scooterok.pro/p817531431-traversa-perednej-vilki.html</t>
  </si>
  <si>
    <t>https://scooterok.pro/p817533388-kozhuh-zadnej-hodovoj.html</t>
  </si>
  <si>
    <t>https://scooterok.pro/p817541498-fara-vstavka-cbcgzs.html</t>
  </si>
  <si>
    <t>https://scooterok.pro/p817545984-vstavka-fary-led.html</t>
  </si>
  <si>
    <t>https://scooterok.pro/p817546169-fara-perednyaya-dve.html</t>
  </si>
  <si>
    <t>https://scooterok.pro/p817549043-fonar-zadnijstop-sonic.html</t>
  </si>
  <si>
    <t>https://scooterok.pro/p817549800-povoroty-lodochka-hrom.html</t>
  </si>
  <si>
    <t>https://scooterok.pro/p817550702-maslyanyj-nasos-pitbajk.html</t>
  </si>
  <si>
    <t>https://scooterok.pro/p817553299-maslyanyj-nasos-pod.html</t>
  </si>
  <si>
    <t>https://scooterok.pro/p817557632-maslyanyj-nasos-moto.html</t>
  </si>
  <si>
    <t>https://scooterok.pro/p817565690-maslyanyj-nasos-mototsikl.html</t>
  </si>
  <si>
    <t>https://scooterok.pro/p817948132-val-zavodnoj-cbcg.html</t>
  </si>
  <si>
    <t>https://scooterok.pro/p817950940-koromysla-klapana-klapanov.html</t>
  </si>
  <si>
    <t>https://scooterok.pro/p817953528-zamok-zazhiganiya-sonic.html</t>
  </si>
  <si>
    <t>https://scooterok.pro/p817956969-zamok-zazhiganiya-moto.html</t>
  </si>
  <si>
    <t>https://scooterok.pro/p817962846-stakany-perednej-vilki.html</t>
  </si>
  <si>
    <t>https://scooterok.pro/p817964380-obtekatel-mototsikl-pod.html</t>
  </si>
  <si>
    <t>https://scooterok.pro/p817967606-obtekatel-mototsikl-podzharo.html</t>
  </si>
  <si>
    <t>https://scooterok.pro/p817968795-podnozhki-perednie-125150.html</t>
  </si>
  <si>
    <t>https://scooterok.pro/p817971940-element-vozdushnogo-filtra.html</t>
  </si>
  <si>
    <t>https://scooterok.pro/p817975675-filtr-vozdushnyj-sbore.html</t>
  </si>
  <si>
    <t>https://scooterok.pro/p818249129-zvezda-zadnyaya-diametr.html</t>
  </si>
  <si>
    <t>https://scooterok.pro/p818252752-zvezda-zadnyaya-otverstij.html</t>
  </si>
  <si>
    <t>https://scooterok.pro/p818253908-zvezda-zadnyaya-moto.html</t>
  </si>
  <si>
    <t>https://scooterok.pro/p818254387-zvezda-zadnyaya-diametr.html</t>
  </si>
  <si>
    <t>https://scooterok.pro/p818255119-zvezda-zadnyaya-diametr.html</t>
  </si>
  <si>
    <t>https://scooterok.pro/p818256407-zvezda-zadnyaya-diametr.html</t>
  </si>
  <si>
    <t>https://scooterok.pro/p818258466-zvezda-perednyaya-moto.html</t>
  </si>
  <si>
    <t>https://scooterok.pro/p818262284-zvezda-perednyaya-moto.html</t>
  </si>
  <si>
    <t>https://scooterok.pro/p818262501-zvezda-perednyaya-sonic125j.html</t>
  </si>
  <si>
    <t>https://scooterok.pro/p818262949-zvezda-perednyaya-cbcg.html</t>
  </si>
  <si>
    <t>https://scooterok.pro/p818263542-zvezda-perednyaya-zs125j.html</t>
  </si>
  <si>
    <t>https://scooterok.pro/p818264217-zvezda-perednyaya-mota.html</t>
  </si>
  <si>
    <t>https://scooterok.pro/p818264536-zvezda-perednyaya-moto.html</t>
  </si>
  <si>
    <t>https://scooterok.pro/p818265184-zvezda-perednyaya-moto.html</t>
  </si>
  <si>
    <t>https://scooterok.pro/p818265717-zvezda-perednyaya-moto.html</t>
  </si>
  <si>
    <t>https://scooterok.pro/p818266676-zvezda-raspredvala-sonic.html</t>
  </si>
  <si>
    <t>https://scooterok.pro/p818267576-zvezda-raspredvala-sonic.html</t>
  </si>
  <si>
    <t>https://scooterok.pro/p818269221-val-pereklyucheniya-peredach.html</t>
  </si>
  <si>
    <t>https://scooterok.pro/p818275235-tros-gaza-moto.html</t>
  </si>
  <si>
    <t>https://scooterok.pro/p818278092-tros-gaza-moto.html</t>
  </si>
  <si>
    <t>https://scooterok.pro/p818280104-tros-spidometra-moto.html</t>
  </si>
  <si>
    <t>https://scooterok.pro/p818283083-tros-stsepleniya-mototsikl.html</t>
  </si>
  <si>
    <t>https://scooterok.pro/p819456759-diski-stsepleniya-moto.html</t>
  </si>
  <si>
    <t>https://scooterok.pro/p819460454-diski-stsepleniya-cbcg.html</t>
  </si>
  <si>
    <t>https://scooterok.pro/p819462925-val-privoda-stsepleniya.html</t>
  </si>
  <si>
    <t>https://scooterok.pro/p819467702-zavodnaya-nozhka-pryamaya.html</t>
  </si>
  <si>
    <t>https://scooterok.pro/p819471059-zadnego-kolesa-moto.html</t>
  </si>
  <si>
    <t>https://scooterok.pro/p819473067-perednego-kolesa-moto.html</t>
  </si>
  <si>
    <t>https://scooterok.pro/p819496658-rele-regulyator-napryazheniya.html</t>
  </si>
  <si>
    <t>https://scooterok.pro/p819502874-steklo-obtekatelya-sonic.html</t>
  </si>
  <si>
    <t>https://scooterok.pro/p819508534-patrubok-karbyuratoru-moto.html</t>
  </si>
  <si>
    <t>https://scooterok.pro/p819511765-patrubok-karbyuratoru-cbcg.html</t>
  </si>
  <si>
    <t>https://scooterok.pro/p819514971-podshipnik-rulevoj-traversy.html</t>
  </si>
  <si>
    <t>https://scooterok.pro/p819520963-prokladki-dvigatelya-125.html</t>
  </si>
  <si>
    <t>https://scooterok.pro/p819526016-prokladki-dvigatelya-cg150.html</t>
  </si>
  <si>
    <t>https://scooterok.pro/p819530476-prokladki-dvigatelya-pod.html</t>
  </si>
  <si>
    <t>https://scooterok.pro/p819532331-prokladki-tsilindra-cb125j565.html</t>
  </si>
  <si>
    <t>https://scooterok.pro/p819535345-gruziki-rulya-125j.html</t>
  </si>
  <si>
    <t>https://scooterok.pro/p819542264-chehol-sidenya-mototsikl.html</t>
  </si>
  <si>
    <t>https://scooterok.pro/p819547830-plastik-lyuchok-baka.html</t>
  </si>
  <si>
    <t>https://scooterok.pro/p819556734-spitsy-kolesa-moto.html</t>
  </si>
  <si>
    <t>https://scooterok.pro/p819561710-tolkateli-shtanga-dlina.html</t>
  </si>
  <si>
    <t>https://scooterok.pro/p819570935-tolkateli-shtanga-dlina.html</t>
  </si>
  <si>
    <t>https://scooterok.pro/p819573423-tolkateli-shtanga-dlina.html</t>
  </si>
  <si>
    <t>https://scooterok.pro/p819574379-shpilki-tsilindra-moto.html</t>
  </si>
  <si>
    <t>https://scooterok.pro/p819583189-pylnik-perednej-vilkiamortizatora.html</t>
  </si>
  <si>
    <t>https://scooterok.pro/p819586269-zerkala-pryamougolnye-mototsikla.html</t>
  </si>
  <si>
    <t>https://scooterok.pro/p819591422-privod-spidometra-cbcgzssonic.html</t>
  </si>
  <si>
    <t>https://scooterok.pro/p819598258-prokladki-dvigatelya-moto.html</t>
  </si>
  <si>
    <t>https://scooterok.pro/p819599153-prokladki-tsilindra-moto.html</t>
  </si>
  <si>
    <t>https://scooterok.pro/p819599735-natyazhitel-tsepi-grm.html</t>
  </si>
  <si>
    <t>https://scooterok.pro/p819601349-rezinki-krepleniya-baka.html</t>
  </si>
  <si>
    <t>https://scooterok.pro/p819603008-rem-karbyuratora-dvigatel.html</t>
  </si>
  <si>
    <t>https://scooterok.pro/p819606199-shesternya-privoda-spidometra.html</t>
  </si>
  <si>
    <t>https://scooterok.pro/p819613100-klapana-vpusknoj-vypusknoj.html</t>
  </si>
  <si>
    <t>https://scooterok.pro/p819616699-kran-toplivnyj-universalnyj.html</t>
  </si>
  <si>
    <t>https://scooterok.pro/p819618888-kran-toplivnyj-baka.html</t>
  </si>
  <si>
    <t>https://scooterok.pro/p819619620-kran-toplivnyj-moto.html</t>
  </si>
  <si>
    <t>https://scooterok.pro/p819622021-kreplenie-rychaga-stsepleniya.html</t>
  </si>
  <si>
    <t>https://scooterok.pro/p819625415-patrubok-vozdushnogo-filtra.html</t>
  </si>
  <si>
    <t>https://scooterok.pro/p819649771-salniki-klapanov-moto.html</t>
  </si>
  <si>
    <t>https://scooterok.pro/p819652358-sajlentblok-mayatnika-moto.html</t>
  </si>
  <si>
    <t>https://scooterok.pro/p819653963-sajlentblok-stupitsy-moto.html</t>
  </si>
  <si>
    <t>https://scooterok.pro/p819657867-rychag-levyj-stsepleniya.html</t>
  </si>
  <si>
    <t>https://scooterok.pro/p819663469-kulachok-raspredvala-150.html</t>
  </si>
  <si>
    <t>https://scooterok.pro/p820280470-gofry-perednego-amortizatora.html</t>
  </si>
  <si>
    <t>https://scooterok.pro/p820282725-kryshka-regulirovki-klapanov.html</t>
  </si>
  <si>
    <t>https://scooterok.pro/p820285256-vtulka-raspredvala-moto.html</t>
  </si>
  <si>
    <t>https://scooterok.pro/p820286974-remkomplekt-bendiksa-moto.html</t>
  </si>
  <si>
    <t>https://scooterok.pro/p820291920-datchik-tormoznoj-zadnij.html</t>
  </si>
  <si>
    <t>https://scooterok.pro/p820295109-prokladka-glushitelya-mednaya.html</t>
  </si>
  <si>
    <t>https://scooterok.pro/p820299935-krepleniya-zvezdy-moto.html</t>
  </si>
  <si>
    <t>https://scooterok.pro/p820300326-shajba-fiksator-veduschej.html</t>
  </si>
  <si>
    <t>https://scooterok.pro/p820303846-suhar-klapana-moto.html</t>
  </si>
  <si>
    <t>https://scooterok.pro/p820306529-bolt-dlya-regulirovki.html</t>
  </si>
  <si>
    <t>https://scooterok.pro/p820322177-zvezda-perednyaya-428h.html</t>
  </si>
  <si>
    <t>https://scooterok.pro/p820334107-zvezda-perednyaya-428h.html</t>
  </si>
  <si>
    <t>https://scooterok.pro/p820334471-zvezda-perednyaya-428h.html</t>
  </si>
  <si>
    <t>https://scooterok.pro/p820335735-rem-stsepleniya-mtdneprural.html</t>
  </si>
  <si>
    <t>https://scooterok.pro/p820341182-zvezda-zadnyaya-moto.html</t>
  </si>
  <si>
    <t>https://scooterok.pro/p820346372-maslonasos-zongshen-200gs.html</t>
  </si>
  <si>
    <t>https://scooterok.pro/p820347645-porshnevaya-gruppa-moto.html</t>
  </si>
  <si>
    <t>https://scooterok.pro/p820354469-porshnevaya-gruppa-moto.html</t>
  </si>
  <si>
    <t>https://scooterok.pro/p820357055-koltsa-porshnevye-std.html</t>
  </si>
  <si>
    <t>https://scooterok.pro/p820365916-kommutatorcdi-moto-cgcb.html</t>
  </si>
  <si>
    <t>https://scooterok.pro/p820366557-natyazhitel-tsepi-grm.html</t>
  </si>
  <si>
    <t>https://scooterok.pro/p820366750-podnozhki-zadnie-mototsikl.html</t>
  </si>
  <si>
    <t>https://scooterok.pro/p820367100-raspredval-167-fmm.html</t>
  </si>
  <si>
    <t>https://scooterok.pro/p820367450-raspredval-250-kub.html</t>
  </si>
  <si>
    <t>https://scooterok.pro/p820368035-rotor-generatora-magnitov.html</t>
  </si>
  <si>
    <t>https://scooterok.pro/p820374481-tsep-grm-fml.html</t>
  </si>
  <si>
    <t>https://scooterok.pro/p820378138-tsep-hodovaya-tajvan.html</t>
  </si>
  <si>
    <t>https://scooterok.pro/p820390606-plastik-golova-viper.html</t>
  </si>
  <si>
    <t>https://scooterok.pro/p820413290-porshnevaya-yamaha-diametr.html</t>
  </si>
  <si>
    <t>https://scooterok.pro/p820415067-kolenval-sbore-yamaha.html</t>
  </si>
  <si>
    <t>https://scooterok.pro/p820416530-prokladki-tsilindra-golovki.html</t>
  </si>
  <si>
    <t>https://scooterok.pro/p820419079-raspredval-yamaha-36jvinogear.html</t>
  </si>
  <si>
    <t>https://scooterok.pro/p820419910-radiator-sistemy-ohlazhdeniya.html</t>
  </si>
  <si>
    <t>https://scooterok.pro/p820420502-benzonasos-elektricheskij-pogruzhnoj.html</t>
  </si>
  <si>
    <t>https://scooterok.pro/p820420965-element-vozdushnogo-filtra.html</t>
  </si>
  <si>
    <t>https://scooterok.pro/p820421426-remen-variatora-640h16.html</t>
  </si>
  <si>
    <t>https://scooterok.pro/p820695314-stseplenie-zadnee-suzukiapriliabravospeed.html</t>
  </si>
  <si>
    <t>https://scooterok.pro/p820696043-salniki-kolenvala-155.html</t>
  </si>
  <si>
    <t>https://scooterok.pro/p820701429-kommutator-sportivnyj-tsifrovoj.html</t>
  </si>
  <si>
    <t>https://scooterok.pro/p820702997-salnik-kolenvala-kok.html</t>
  </si>
  <si>
    <t>https://scooterok.pro/p820703222-fara-dopolnitelnaya-svetodiodnaya.html</t>
  </si>
  <si>
    <t>https://scooterok.pro/p820704133-tormoznaya-sistema-kvadrotsiklatv.html</t>
  </si>
  <si>
    <t>https://scooterok.pro/p820705266-support-tormoznoj-kvadrotsiklatv.html</t>
  </si>
  <si>
    <t>https://scooterok.pro/p820709304-sharovaya-opora-kvadrotsiklatv.html</t>
  </si>
  <si>
    <t>https://scooterok.pro/p820722571-nakonechniki-rulevyh-tyag.html</t>
  </si>
  <si>
    <t>https://scooterok.pro/p820726849-porshen-sbore-dvigatel.html</t>
  </si>
  <si>
    <t>https://scooterok.pro/p820729061-porshen-wh125-keeway.html</t>
  </si>
  <si>
    <t>https://scooterok.pro/p820732412-porshnevaya-gruppa-deltaalphaactive.html</t>
  </si>
  <si>
    <t>https://scooterok.pro/p820748325-baraban-tormoznoj-atvkvadrotsikl.html</t>
  </si>
  <si>
    <t>https://scooterok.pro/p820750508-obtekatel-deltaalphapitbajk-faroj.html</t>
  </si>
  <si>
    <t>https://scooterok.pro/p820753514-obtekatel-delta-alfa.html</t>
  </si>
  <si>
    <t>https://scooterok.pro/p820754563-obtekatel-deltaalphapitbajk-faroj.html</t>
  </si>
  <si>
    <t>https://scooterok.pro/p821240102-lampa-stopa-tsokolnaya.html</t>
  </si>
  <si>
    <t>https://scooterok.pro/p821245246-lampa-stopa-honda.html</t>
  </si>
  <si>
    <t>https://scooterok.pro/p821246200-lampa-ukazatelya-povorota.html</t>
  </si>
  <si>
    <t>https://scooterok.pro/p821247623-fara-dopolnitelnaya-led.html</t>
  </si>
  <si>
    <t>https://scooterok.pro/p821249128-fara-dopolnitelnaya-svetodiodnaya.html</t>
  </si>
  <si>
    <t>https://scooterok.pro/p821255036-lampa-led-stopa.html</t>
  </si>
  <si>
    <t>https://scooterok.pro/p821263316-lampa-ukazatelya-povorotov.html</t>
  </si>
  <si>
    <t>https://scooterok.pro/p821268257-lampa-ukazatelya-povorotov.html</t>
  </si>
  <si>
    <t>https://scooterok.pro/p821268967-lampa-led-ukazatelya.html</t>
  </si>
  <si>
    <t>https://scooterok.pro/p821271214-lampa-ukazatelya-povorotov.html</t>
  </si>
  <si>
    <t>https://scooterok.pro/p821271659-lampa-fary-hd20.html</t>
  </si>
  <si>
    <t>https://scooterok.pro/p821272784-lampa-led-ukazatelya.html</t>
  </si>
  <si>
    <t>https://scooterok.pro/p821279291-lampa-led-ukazatelya.html</t>
  </si>
  <si>
    <t>https://scooterok.pro/p821280633-lampa-led-ukazatelya.html</t>
  </si>
  <si>
    <t>https://scooterok.pro/p821283682-lampa-fary-led.html</t>
  </si>
  <si>
    <t>https://scooterok.pro/p821284956-lampa-fary-hd20.html</t>
  </si>
  <si>
    <t>https://scooterok.pro/p821285160-lampa-fary-diodnaya.html</t>
  </si>
  <si>
    <t>https://scooterok.pro/p821285257-lampa-fary-diodnaya.html</t>
  </si>
  <si>
    <t>https://scooterok.pro/p821290704-lampa-fary-honda.html</t>
  </si>
  <si>
    <t>https://scooterok.pro/p821296070-lampa-fary-12v.html</t>
  </si>
  <si>
    <t>https://scooterok.pro/p821298013-lampa-fary-b35.html</t>
  </si>
  <si>
    <t>https://scooterok.pro/p821301328-lampa-fary-p15d.html</t>
  </si>
  <si>
    <t>https://scooterok.pro/p821302304-lampa-fary-p15d.html</t>
  </si>
  <si>
    <t>https://scooterok.pro/p821302908-lampa-fary-p15d.html</t>
  </si>
  <si>
    <t>https://scooterok.pro/p821303765-lampa-fary-12v.html</t>
  </si>
  <si>
    <t>https://scooterok.pro/p821304977-lampa-fary-p15d.html</t>
  </si>
  <si>
    <t>https://scooterok.pro/p821306122-lampa-fary-p15d.html</t>
  </si>
  <si>
    <t>https://scooterok.pro/p821307019-lampa-fary-12v.html</t>
  </si>
  <si>
    <t>https://scooterok.pro/p821327142-patron-lampy-fary.html</t>
  </si>
  <si>
    <t>https://scooterok.pro/p821330911-patron-lampy-povorota.html</t>
  </si>
  <si>
    <t>https://scooterok.pro/p821332371-patron-lampy-beztsokolnyj.html</t>
  </si>
  <si>
    <t>https://scooterok.pro/p821334132-patron-lampy-stopa.html</t>
  </si>
  <si>
    <t>https://scooterok.pro/p821335496-razem-provodami-dlya.html</t>
  </si>
  <si>
    <t>https://scooterok.pro/p821336899-razem-kommutatora-gy6.html</t>
  </si>
  <si>
    <t>https://scooterok.pro/p821358743-zamok-polnyj-nabor.html</t>
  </si>
  <si>
    <t>https://scooterok.pro/p821365685-zamok-zazhiganiya-yamaha.html</t>
  </si>
  <si>
    <t>https://scooterok.pro/p821376732-plastik-golova-yamaha.html</t>
  </si>
  <si>
    <t>https://scooterok.pro/p821377837-plastik-klyuv-yamaha.html</t>
  </si>
  <si>
    <t>https://scooterok.pro/p821378713-plastik-podklyuvnik-yamaha.html</t>
  </si>
  <si>
    <t>https://scooterok.pro/p821383061-krylo-zadnee-hvost.html</t>
  </si>
  <si>
    <t>https://scooterok.pro/p821390211-stekla-perednih-povorotov.html</t>
  </si>
  <si>
    <t>https://scooterok.pro/p821392100-fara-perednyaya-yamaha.html</t>
  </si>
  <si>
    <t>https://scooterok.pro/p823407888-glushitel-sbore-yamaha.html</t>
  </si>
  <si>
    <t>https://scooterok.pro/p823412610-karbyurator-sbore-yamaha.html</t>
  </si>
  <si>
    <t>https://scooterok.pro/p823416716-zamok-zazhiganiya-yamaha.html</t>
  </si>
  <si>
    <t>https://scooterok.pro/p823418183-patrubok-karbyuratora-yamaha.html</t>
  </si>
  <si>
    <t>https://scooterok.pro/p823419288-plastik-golova-gde.html</t>
  </si>
  <si>
    <t>https://scooterok.pro/p823422144-plastik-golova-gde.html</t>
  </si>
  <si>
    <t>https://scooterok.pro/p823422499-plastik-perednij-podklyuvnikklyuv.html</t>
  </si>
  <si>
    <t>https://scooterok.pro/p823423410-plastik-klyuv-yamaha.html</t>
  </si>
  <si>
    <t>https://scooterok.pro/p823426909-povoroty-perednie-sbore.html</t>
  </si>
  <si>
    <t>https://scooterok.pro/p823428673-stekla-perednih-povorotov.html</t>
  </si>
  <si>
    <t>https://scooterok.pro/p823430163-fara-yamaha.html</t>
  </si>
  <si>
    <t>https://scooterok.pro/p823433003-prokladki-dvigatelya-polnyj.html</t>
  </si>
  <si>
    <t>https://scooterok.pro/p823448635-amortizator-perednij-yamaha.html</t>
  </si>
  <si>
    <t>https://scooterok.pro/p823455759-support-tormoznoj-perednij.html</t>
  </si>
  <si>
    <t>https://scooterok.pro/p823461652-tormoznye-kolodki-perednie.html</t>
  </si>
  <si>
    <t>https://scooterok.pro/p823463797-chehol-sidenya-yamaha.html</t>
  </si>
  <si>
    <t>https://scooterok.pro/p823467092-chehol-sidenya-yamaha.html</t>
  </si>
  <si>
    <t>https://scooterok.pro/p823470656-tros-gaza-yamaha.html</t>
  </si>
  <si>
    <t>https://scooterok.pro/p823471748-tros-spidometra-830.html</t>
  </si>
  <si>
    <t>https://scooterok.pro/p823479405-porshnevaya-gruppa-yamaha.html</t>
  </si>
  <si>
    <t>https://scooterok.pro/p823497315-porshen-50mm-std.html</t>
  </si>
  <si>
    <t>https://scooterok.pro/p823498533-porshen-sbore-yamaha.html</t>
  </si>
  <si>
    <t>https://scooterok.pro/p823500124-porshen-sbore-yamaha.html</t>
  </si>
  <si>
    <t>https://scooterok.pro/p823502463-kolenval-yamaha-axis.html</t>
  </si>
  <si>
    <t>https://scooterok.pro/p823507873-variator-perednij-yamaha.html</t>
  </si>
  <si>
    <t>https://scooterok.pro/p823514148-remen-798x165-yamaha.html</t>
  </si>
  <si>
    <t>https://scooterok.pro/p823517579-remen-variatora-774x175.html</t>
  </si>
  <si>
    <t>https://scooterok.pro/p823521769-separator-verhnij-yamaha.html</t>
  </si>
  <si>
    <t>https://scooterok.pro/p823526695-hrapovik-yamaha-axisjog.html</t>
  </si>
  <si>
    <t>https://scooterok.pro/p823529495-shesternya-bendiksa-yamaha.html</t>
  </si>
  <si>
    <t>https://scooterok.pro/p823532262-tros-gaza-yamaha.html</t>
  </si>
  <si>
    <t>https://scooterok.pro/p823541124-stseplenie-yamaha-axisjog.html</t>
  </si>
  <si>
    <t>https://scooterok.pro/p823565329-porshnevaya-gruppa-yamaha.html</t>
  </si>
  <si>
    <t>https://scooterok.pro/p823571856-porshnevaya-gruppa-sbore.html</t>
  </si>
  <si>
    <t>https://scooterok.pro/p823574943-porshen-yamaha-100.html</t>
  </si>
  <si>
    <t>https://scooterok.pro/p823579212-porshen-sbore-yamaha.html</t>
  </si>
  <si>
    <t>https://scooterok.pro/p823579710-porshen-yamaha-100.html</t>
  </si>
  <si>
    <t>https://scooterok.pro/p823580281-porshen-yamaha-100.html</t>
  </si>
  <si>
    <t>https://scooterok.pro/p823580470-porshen-sbore-yamaha.html</t>
  </si>
  <si>
    <t>https://scooterok.pro/p823583100-kolenval-yamaha-bws.html</t>
  </si>
  <si>
    <t>https://scooterok.pro/p823585945-prokladki-dvigatelya-yamaha.html</t>
  </si>
  <si>
    <t>https://scooterok.pro/p823588960-prokladki-tsilindra-yamaha.html</t>
  </si>
  <si>
    <t>https://scooterok.pro/p823592473-variator-perednij-yamaha.html</t>
  </si>
  <si>
    <t>https://scooterok.pro/p823594883-remen-variatora-750x165.html</t>
  </si>
  <si>
    <t>https://scooterok.pro/p823597137-filtr-vozdushnyj-sbore.html</t>
  </si>
  <si>
    <t>https://scooterok.pro/p823707893-fara-dopolnitelnaya-svetodiodnaya.html</t>
  </si>
  <si>
    <t>https://scooterok.pro/p823713140-karbyurator-delta-kub.html</t>
  </si>
  <si>
    <t>https://scooterok.pro/p823717147-spidometr-viper-f50.html</t>
  </si>
  <si>
    <t>https://scooterok.pro/p823724120-dvigatel-mopednyj-delta.html</t>
  </si>
  <si>
    <t>https://scooterok.pro/p824212887-salniki-kolenvala-gy6.html</t>
  </si>
  <si>
    <t>https://scooterok.pro/p824216992-salniki-dvigatelya-deltaalpha.html</t>
  </si>
  <si>
    <t>https://scooterok.pro/p824221974-salniki-dvigatelya-moto.html</t>
  </si>
  <si>
    <t>https://scooterok.pro/p824226254-salniki-kolenvala-gy6.html</t>
  </si>
  <si>
    <t>https://scooterok.pro/p824233403-salnik-kolenvala-honda.html</t>
  </si>
  <si>
    <t>https://scooterok.pro/p824244838-salnik-kolenvala-honda.html</t>
  </si>
  <si>
    <t>https://scooterok.pro/p824249725-salniki-dvigatelya-honda.html</t>
  </si>
  <si>
    <t>https://scooterok.pro/p824255137-salnik-maslyanogo-nasosa.html</t>
  </si>
  <si>
    <t>https://scooterok.pro/p824264365-salnik-kolenvala-honda.html</t>
  </si>
  <si>
    <t>https://scooterok.pro/p824599498-traversa-chopper-kub.html</t>
  </si>
  <si>
    <t>https://scooterok.pro/p824600919-tormoznaya-mashinka-pravaya.html</t>
  </si>
  <si>
    <t>https://scooterok.pro/p824603589-element-vozdushnogo-filtra.html</t>
  </si>
  <si>
    <t>https://scooterok.pro/p824617460-porshnevaya-gruppa-honda.html</t>
  </si>
  <si>
    <t>https://scooterok.pro/p824625433-kolenval-honda-pal.html</t>
  </si>
  <si>
    <t>https://scooterok.pro/p824635462-sektor-zavodnoj-polumesyatshonda.html</t>
  </si>
  <si>
    <t>https://scooterok.pro/p824638802-hrapovik-shlitsov-protiv.html</t>
  </si>
  <si>
    <t>https://scooterok.pro/p824642489-shesternya-startera-tarelka.html</t>
  </si>
  <si>
    <t>https://scooterok.pro/p824646053-remen-variatora-647h115.html</t>
  </si>
  <si>
    <t>https://scooterok.pro/p824649593-kolodki-zadnego-stsepleniya.html</t>
  </si>
  <si>
    <t>https://scooterok.pro/p824653366-amortizator-zadnij-260.html</t>
  </si>
  <si>
    <t>https://scooterok.pro/p824654653-kolodki-tormoznye-honda.html</t>
  </si>
  <si>
    <t>https://scooterok.pro/p824663911-porshnevaya-gruppa-honda.html</t>
  </si>
  <si>
    <t>https://scooterok.pro/p824665026-bendiks-honda-dio.html</t>
  </si>
  <si>
    <t>https://scooterok.pro/p824665969-kommutator-honda-dio.html</t>
  </si>
  <si>
    <t>https://scooterok.pro/p824683795-porshnevaya-gruppa-honda.html</t>
  </si>
  <si>
    <t>https://scooterok.pro/p824689894-prokladki-porshnevoj-honda.html</t>
  </si>
  <si>
    <t>https://scooterok.pro/p824698383-klapana-honda-150.html</t>
  </si>
  <si>
    <t>https://scooterok.pro/p824703950-klapana-honda-125.html</t>
  </si>
  <si>
    <t>https://scooterok.pro/p824706036-karbyurator-honda-150.html</t>
  </si>
  <si>
    <t>https://scooterok.pro/p824708943-element-vozdushnogo-filtra.html</t>
  </si>
  <si>
    <t>https://scooterok.pro/p824743685-porshnevaya-gruppa-yamaha.html</t>
  </si>
  <si>
    <t>https://scooterok.pro/p824908852-porshnevaya-gruppa-sbore.html</t>
  </si>
  <si>
    <t>https://scooterok.pro/p824909877-kolenval-sbore-yamaha.html</t>
  </si>
  <si>
    <t>https://scooterok.pro/p824912760-vakuumnyj-kran-yamaha.html</t>
  </si>
  <si>
    <t>https://scooterok.pro/p824917529-patrubok-karbyuratoru-yamaha.html</t>
  </si>
  <si>
    <t>https://scooterok.pro/p824922742-kolodki-stsepleniya-zadnie.html</t>
  </si>
  <si>
    <t>https://scooterok.pro/p824952052-plastik-perednij-podlkyuvnikklyuv.html</t>
  </si>
  <si>
    <t>https://scooterok.pro/p825034846-provod-vysokovoltnyj.html</t>
  </si>
  <si>
    <t>https://scooterok.pro/p825045521-rem-komplekt-tormoznoj.html</t>
  </si>
  <si>
    <t>https://scooterok.pro/p825046782-sosok-dlya-bezkamernoj.html</t>
  </si>
  <si>
    <t>https://scooterok.pro/p825048652-sosok-dlya-bezkamernoj.html</t>
  </si>
  <si>
    <t>https://scooterok.pro/p825052292-sosok-dlya-bezkamernoj.html</t>
  </si>
  <si>
    <t>https://scooterok.pro/p825053456-sosok-dlya-bezkamernoj.html</t>
  </si>
  <si>
    <t>https://scooterok.pro/p825054423-ventilsosok-mnogorazovyj-dlya.html</t>
  </si>
  <si>
    <t>https://scooterok.pro/p825056994-sosok-dlya-bez.html</t>
  </si>
  <si>
    <t>https://scooterok.pro/p825061902-filtr-benzinovyj-dlya.html</t>
  </si>
  <si>
    <t>https://scooterok.pro/p825066418-filtr-toplivnyj-steklo.html</t>
  </si>
  <si>
    <t>https://scooterok.pro/p825067278-filtr-toplivnyj-magnitom.html</t>
  </si>
  <si>
    <t>https://scooterok.pro/p825068851-filtr-toplivnyj-razbornoj.html</t>
  </si>
  <si>
    <t>https://scooterok.pro/p825072946-shlang-toplivnyj-silikonovyj.html</t>
  </si>
  <si>
    <t>https://scooterok.pro/p825076243-shlang-toplivnyj-silikonovyj.html</t>
  </si>
  <si>
    <t>https://scooterok.pro/p825091577-shlang-toplivnyj-prozrachnyj.html</t>
  </si>
  <si>
    <t>https://scooterok.pro/p825096189-shlang-toplivnyj-seryj.html</t>
  </si>
  <si>
    <t>https://scooterok.pro/p825103554-bolt-krepleniya-tormoznogo.html</t>
  </si>
  <si>
    <t>https://scooterok.pro/p825111163-homut-zazhim-toplivnogo.html</t>
  </si>
  <si>
    <t>https://scooterok.pro/p826207749-katushka-shpulya-leskoj.html</t>
  </si>
  <si>
    <t>https://scooterok.pro/p826323391-nozh-dlya-motokosy.html</t>
  </si>
  <si>
    <t>https://scooterok.pro/p826323392-nozh-dlya-motokosy.html</t>
  </si>
  <si>
    <t>https://scooterok.pro/p826323393-nozh-dlya-motokosy.html</t>
  </si>
  <si>
    <t>https://scooterok.pro/p826323394-nozh-40t-pobeditovyj.html</t>
  </si>
  <si>
    <t>https://scooterok.pro/p826323395-bak-toplivnyj-kosa.html</t>
  </si>
  <si>
    <t>https://scooterok.pro/p826323396-kolenval-sbore-benzokosa.html</t>
  </si>
  <si>
    <t>https://scooterok.pro/p826323397-remen-podves-dlya.html</t>
  </si>
  <si>
    <t>https://scooterok.pro/p826323398-perehodnik-karbyuratora-kosa.html</t>
  </si>
  <si>
    <t>https://scooterok.pro/p826323399-bak-toplivnyj-kosa.html</t>
  </si>
  <si>
    <t>https://scooterok.pro/p826323400-porshen-benzokosa-sbore.html</t>
  </si>
  <si>
    <t>https://scooterok.pro/p826323401-porshen-benzokosa-sbore.html</t>
  </si>
  <si>
    <t>https://scooterok.pro/p826323402-porshnevaya-benzokosa-diam.html</t>
  </si>
  <si>
    <t>https://scooterok.pro/p826323403-porshnevaya-benzokosa-diam.html</t>
  </si>
  <si>
    <t>https://scooterok.pro/p826323404-karbyurator-benzokosa.html</t>
  </si>
  <si>
    <t>https://scooterok.pro/p826323405-reduktor-verhnij-benzokosa.html</t>
  </si>
  <si>
    <t>https://scooterok.pro/p826323406-reduktor-verhnij-benzokosa.html</t>
  </si>
  <si>
    <t>https://scooterok.pro/p826323407-reduktor-verhnij-benzokosa.html</t>
  </si>
  <si>
    <t>https://scooterok.pro/p826323408-reduktor-nizhnij-begnzokosa.html</t>
  </si>
  <si>
    <t>https://scooterok.pro/p826323409-reduktor-nizhnij-benzokosa.html</t>
  </si>
  <si>
    <t>https://scooterok.pro/p826323410-reduktor-nizhnij-benzokosa.html</t>
  </si>
  <si>
    <t>https://scooterok.pro/p826323411-reduktornaya-para-benzokosa.html</t>
  </si>
  <si>
    <t>https://scooterok.pro/p826323412-reduktornaya-para-benzokosa.html</t>
  </si>
  <si>
    <t>https://scooterok.pro/p826323413-reduktornaya-para-benzokosa.html</t>
  </si>
  <si>
    <t>https://scooterok.pro/p826323414-starter-babochka-benzokosa.html</t>
  </si>
  <si>
    <t>https://scooterok.pro/p826323415-starter-usiki-benzokosa.html</t>
  </si>
  <si>
    <t>https://scooterok.pro/p826323416-starter-plavnyj-pusk.html</t>
  </si>
  <si>
    <t>https://scooterok.pro/p826323417-shlang-baka-filtrom.html</t>
  </si>
  <si>
    <t>https://scooterok.pro/p826323418-salniki-ftoristye-komplekt.html</t>
  </si>
  <si>
    <t>https://scooterok.pro/p826323419-kurok-gaza-uzkij.html</t>
  </si>
  <si>
    <t>https://scooterok.pro/p826323420-katushka-zazhiganiya-benzokosa.html</t>
  </si>
  <si>
    <t>https://scooterok.pro/p826323421-ruchka-gaza-benzokosa.html</t>
  </si>
  <si>
    <t>https://scooterok.pro/p826323422-mahovik-magnit-benzokosa.html</t>
  </si>
  <si>
    <t>https://scooterok.pro/p826323423-stseplenie-alyuminievoe-benzokosa.html</t>
  </si>
  <si>
    <t>https://scooterok.pro/p826323424-kozhugh-zaschity-benzokosa.html</t>
  </si>
  <si>
    <t>https://scooterok.pro/p826323425-stseplenie-metal-benzokosa.html</t>
  </si>
  <si>
    <t>https://scooterok.pro/p826323426-pruzhina-stsepleniya-benzokosa.html</t>
  </si>
  <si>
    <t>https://scooterok.pro/p826323427-pruzhina-stsepleniya-benzokosa.html</t>
  </si>
  <si>
    <t>https://scooterok.pro/p826323428-remkomplekt-karbyuratora-benzokosa.html</t>
  </si>
  <si>
    <t>https://scooterok.pro/p826323429-shtanga-alyuminievaya-veduschim.html</t>
  </si>
  <si>
    <t>https://scooterok.pro/p826323430-zaschita-baka-benzokosa.html</t>
  </si>
  <si>
    <t>https://scooterok.pro/p826323431-katushka-shpulya-leskoj.html</t>
  </si>
  <si>
    <t>https://scooterok.pro/p826323432-katushka-shpulya-leskoj.html</t>
  </si>
  <si>
    <t>https://scooterok.pro/p826323433-katushka-pauk-alyuminij.html</t>
  </si>
  <si>
    <t>https://scooterok.pro/p826323434-gajka-reduktora-benzokosa.html</t>
  </si>
  <si>
    <t>https://scooterok.pro/p826323435-element-vozdushnogo-filtra.html</t>
  </si>
  <si>
    <t>https://scooterok.pro/p826323436-element-vozdushnogo-filtra.html</t>
  </si>
  <si>
    <t>https://scooterok.pro/p826323437-katushka-krab-metall.html</t>
  </si>
  <si>
    <t>https://scooterok.pro/p826323438-shtanga-alyuminievaya-veduschim.html</t>
  </si>
  <si>
    <t>https://scooterok.pro/p826323440-katushka-shpulya-podshipnikom.html</t>
  </si>
  <si>
    <t>https://scooterok.pro/p826323441-katushka-shpulya-leskoj.html</t>
  </si>
  <si>
    <t>https://scooterok.pro/p826323442-kreplenie-rulya-prostoe.html</t>
  </si>
  <si>
    <t>https://scooterok.pro/p826323443-val-benzokosa-shlitsov.html</t>
  </si>
  <si>
    <t>https://scooterok.pro/p826323444-val-benzokosa-shlitsov.html</t>
  </si>
  <si>
    <t>https://scooterok.pro/p826323445-prokladki-dvigatelya-benzokosa.html</t>
  </si>
  <si>
    <t>https://scooterok.pro/p826323446-prokladki-dvigatelya-benzokosa.html</t>
  </si>
  <si>
    <t>https://scooterok.pro/p826742283-karbyurator-alpha-110.html</t>
  </si>
  <si>
    <t>https://scooterok.pro/p826747638-benzopila-goodluck-gl4500moriginal.html</t>
  </si>
  <si>
    <t>https://scooterok.pro/p826775088-tsep-zvenev-elektropila.html</t>
  </si>
  <si>
    <t>https://scooterok.pro/p826782221-tsep-zvenev-stihl.html</t>
  </si>
  <si>
    <t>https://scooterok.pro/p826782321-tsep-pilnaya-zvena.html</t>
  </si>
  <si>
    <t>https://scooterok.pro/p826782406-tsep-pilnaya-zvena.html</t>
  </si>
  <si>
    <t>https://scooterok.pro/p826803319-benzobak-goodluck-4500.html</t>
  </si>
  <si>
    <t>https://scooterok.pro/p826859854-porshnevaya-goodluck-5200.html</t>
  </si>
  <si>
    <t>https://scooterok.pro/p826859855-filtr-toplivnyj-goodluck.html</t>
  </si>
  <si>
    <t>https://scooterok.pro/p826859856-element-vozdushnogo-filtra.html</t>
  </si>
  <si>
    <t>https://scooterok.pro/p826859857-porshnevaya-goodluck-4500.html</t>
  </si>
  <si>
    <t>https://scooterok.pro/p826859858-shina-325-goodluck.html</t>
  </si>
  <si>
    <t>https://scooterok.pro/p826859859-shpilka-shiny-sht.html</t>
  </si>
  <si>
    <t>https://scooterok.pro/p826859860-zvezda-tarelki-stsepleniya.html</t>
  </si>
  <si>
    <t>https://scooterok.pro/p826859861-starter-sbore-metall.html</t>
  </si>
  <si>
    <t>https://scooterok.pro/p826859862-kryshka-tormoza-sbore.html</t>
  </si>
  <si>
    <t>https://scooterok.pro/p826859863-maslonasos-goodluck-4500.html</t>
  </si>
  <si>
    <t>https://scooterok.pro/p826859864-separator-tarelki-stsepleniya.html</t>
  </si>
  <si>
    <t>https://scooterok.pro/p826859866-koleso-startera-benzopila.html</t>
  </si>
  <si>
    <t>https://scooterok.pro/p826859867-koleso-startera-benzopila.html</t>
  </si>
  <si>
    <t>https://scooterok.pro/p826859868-koleso-startera-plavnyj.html</t>
  </si>
  <si>
    <t>https://scooterok.pro/p826859869-katushka-zazhiganiya-zavod.html</t>
  </si>
  <si>
    <t>https://scooterok.pro/p826859870-patrubok-karbyuratora-rezinovyj.html</t>
  </si>
  <si>
    <t>https://scooterok.pro/p826859871-stseplenie-goodluck-4500.html</t>
  </si>
  <si>
    <t>https://scooterok.pro/p826859872-kryshka-startera-sbore.html</t>
  </si>
  <si>
    <t>https://scooterok.pro/p826859873-porshen-benzopily-goodluck.html</t>
  </si>
  <si>
    <t>https://scooterok.pro/p826859874-porshen-benzopily-sbore.html</t>
  </si>
  <si>
    <t>https://scooterok.pro/p826859875-tyaga-podsosa-goodluck.html</t>
  </si>
  <si>
    <t>https://scooterok.pro/p826859876-shlang-maslyannyj-goodluck.html</t>
  </si>
  <si>
    <t>https://scooterok.pro/p826859877-zakrutka-verhnej-kryshki.html</t>
  </si>
  <si>
    <t>https://scooterok.pro/p826859878-zakrutka-verhnej-kryshki.html</t>
  </si>
  <si>
    <t>https://scooterok.pro/p826859879-pruzhina-amortizatora-goodluck.html</t>
  </si>
  <si>
    <t>https://scooterok.pro/p826859880-shina-nadpisyu-viper.html</t>
  </si>
  <si>
    <t>https://scooterok.pro/p826859881-koltso-tekstolit-vozdushnogo.html</t>
  </si>
  <si>
    <t>https://scooterok.pro/p826859882-plastina-natyazhitelya-tsepi.html</t>
  </si>
  <si>
    <t>https://scooterok.pro/p826859883-shnurok-startera-belyj.html</t>
  </si>
  <si>
    <t>https://scooterok.pro/p826859884-tsep-zvenev-goodluck.html</t>
  </si>
  <si>
    <t>https://scooterok.pro/p826859885-planka-dlya-zatochki.html</t>
  </si>
  <si>
    <t>https://scooterok.pro/p826859886-karbyurator-goodluck-podkachkoj.html</t>
  </si>
  <si>
    <t>https://scooterok.pro/p826859887-separator-kolenvala-verhnij.html</t>
  </si>
  <si>
    <t>https://scooterok.pro/p826859888-tarelka-stsepleniya-tselnaya.html</t>
  </si>
  <si>
    <t>https://scooterok.pro/p826859889-tarelka-stsepleniya-razbornaya.html</t>
  </si>
  <si>
    <t>https://scooterok.pro/p826859890-zvezda-tarelki-stsepleniya.html</t>
  </si>
  <si>
    <t>https://scooterok.pro/p826859891-pruzhina-startera-benzopila.html</t>
  </si>
  <si>
    <t>https://scooterok.pro/p826859892-pruzhina-startera-verhnyaya.html</t>
  </si>
  <si>
    <t>https://scooterok.pro/p826859893-koleso-startera-metall.html</t>
  </si>
  <si>
    <t>https://scooterok.pro/p826859894-probka-benzobaka-goodluck.html</t>
  </si>
  <si>
    <t>https://scooterok.pro/p826859895-ruchka-startera-goodluck.html</t>
  </si>
  <si>
    <t>https://scooterok.pro/p826859896-sobachki-startera-goodluck.html</t>
  </si>
  <si>
    <t>https://scooterok.pro/p826859897-pruzhina-startera-nizhnyaya.html</t>
  </si>
  <si>
    <t>https://scooterok.pro/p826859898-rem-komplekt-karbyuratora.html</t>
  </si>
  <si>
    <t>https://scooterok.pro/p826859899-starter-plastik-goodluck.html</t>
  </si>
  <si>
    <t>https://scooterok.pro/p826859900-element-vozdushnogo-filtra.html</t>
  </si>
  <si>
    <t>https://scooterok.pro/p826859901-probka-maslyanogo-baka.html</t>
  </si>
  <si>
    <t>https://scooterok.pro/p826859902-privod-maslonasosa-firmennyj.html</t>
  </si>
  <si>
    <t>https://scooterok.pro/p826859903-sapun-dvigatelya-goodluck.html</t>
  </si>
  <si>
    <t>https://scooterok.pro/p826859904-ruchka-duga-goodluck.html</t>
  </si>
  <si>
    <t>https://scooterok.pro/p826859905-planka-dlya-zatochki.html</t>
  </si>
  <si>
    <t>https://scooterok.pro/p826859906-podshipnik-kolenvala-goodluck4500.html</t>
  </si>
  <si>
    <t>https://scooterok.pro/p826859907-natyazhitel-tsepi-pryamoj.html</t>
  </si>
  <si>
    <t>https://scooterok.pro/p826859908-natyazhitel-tsepi-bokovoj.html</t>
  </si>
  <si>
    <t>https://scooterok.pro/p826859909-ruchka-tormoza-goodluck.html</t>
  </si>
  <si>
    <t>https://scooterok.pro/p826859910-kurok-gaza-sbore.html</t>
  </si>
  <si>
    <t>https://scooterok.pro/p826859911-filtr-toplivnyj-goodluck.html</t>
  </si>
  <si>
    <t>https://scooterok.pro/p826859912-tumbler-vyklyuchatel-goodluck.html</t>
  </si>
  <si>
    <t>https://scooterok.pro/p826859913-magnit-benzopila-goodluck.html</t>
  </si>
  <si>
    <t>https://scooterok.pro/p826859914-perehodnik-karbyuratora-tekstolitovyj.html</t>
  </si>
  <si>
    <t>https://scooterok.pro/p826859915-salniki-kolenvala-goodluck.html</t>
  </si>
  <si>
    <t>https://scooterok.pro/p826859916-prokladki-nabor-blistere.html</t>
  </si>
  <si>
    <t>https://scooterok.pro/p826859917-koltsa-porshnevye-diametr.html</t>
  </si>
  <si>
    <t>https://scooterok.pro/p826859918-krest-stsepleniya-goodluck.html</t>
  </si>
  <si>
    <t>https://scooterok.pro/p826859919-katushka-zazhiganiya-goodluck.html</t>
  </si>
  <si>
    <t>https://scooterok.pro/p826859920-magnit-benzopila-goodluck.html</t>
  </si>
  <si>
    <t>https://scooterok.pro/p826859921-korzina-stsepleniya-goodluck.html</t>
  </si>
  <si>
    <t>https://scooterok.pro/p826859922-kryshka-tormoza-kosaya.html</t>
  </si>
  <si>
    <t>https://scooterok.pro/p826859923-koltsa-porshnevye-diametr.html</t>
  </si>
  <si>
    <t>https://scooterok.pro/p826859924-glushitel-goodluck-4500.html</t>
  </si>
  <si>
    <t>https://scooterok.pro/p826859925-tsep-super-zub.html</t>
  </si>
  <si>
    <t>https://scooterok.pro/p826859926-tsep-36zv-super.html</t>
  </si>
  <si>
    <t>https://scooterok.pro/p826859927-kolenval-sbore-goodluck.html</t>
  </si>
  <si>
    <t>https://scooterok.pro/p826859928-shina-goodluck-4500.html</t>
  </si>
  <si>
    <t>https://scooterok.pro/p826859929-starter-plavnyj-pusk.html</t>
  </si>
  <si>
    <t>https://scooterok.pro/p826859930-karbyurator-benzopila-goodluck.html</t>
  </si>
  <si>
    <t>https://scooterok.pro/p826859931-kolenval-seryj-shatun.html</t>
  </si>
  <si>
    <t>https://scooterok.pro/p826859932-karter-benzopily-goodluck.html</t>
  </si>
  <si>
    <t>https://scooterok.pro/p829102249-shina-shag-325.html</t>
  </si>
  <si>
    <t>https://scooterok.pro/p829102263-tsep-zuba-zvena.html</t>
  </si>
  <si>
    <t>https://scooterok.pro/p829102265-tsep-zvena-325.html</t>
  </si>
  <si>
    <t>https://scooterok.pro/p829265656-starter-sbore-partner.html</t>
  </si>
  <si>
    <t>https://scooterok.pro/p831697310-perchatki-uteplennye-zimnie.html</t>
  </si>
  <si>
    <t>https://scooterok.pro/p831709158-steklo-otkrytogo-shlema.html</t>
  </si>
  <si>
    <t>https://scooterok.pro/p831727884-steklo-otkrytogo-shlema.html</t>
  </si>
  <si>
    <t>https://scooterok.pro/p831738182-steklo-otkrytogo-shlema.html</t>
  </si>
  <si>
    <t>https://scooterok.pro/p831742758-steklo-zakrytogo-shlema.html</t>
  </si>
  <si>
    <t>https://scooterok.pro/p831746325-steklo-zakrytogo-shlema.html</t>
  </si>
  <si>
    <t>https://scooterok.pro/p831750086-steklo-zakrytogo-shlema.html</t>
  </si>
  <si>
    <t>https://scooterok.pro/p831754747-steklo-zakrytogo-shlema.html</t>
  </si>
  <si>
    <t>https://scooterok.pro/p831774220-shlem-mototech-vzroslyj.html</t>
  </si>
  <si>
    <t>https://scooterok.pro/p831781599-shlem-vzroslyj-zakrytyjbeloe.html</t>
  </si>
  <si>
    <t>https://scooterok.pro/p831800922-shlem-detskij-zakrytyj.html</t>
  </si>
  <si>
    <t>https://scooterok.pro/p831804943-shlem-detskij-zakrytyj.html</t>
  </si>
  <si>
    <t>https://scooterok.pro/p831809805-shlem-detskij-otkrytyj.html</t>
  </si>
  <si>
    <t>https://scooterok.pro/p832543737-akkumulyator-volt-18a.html</t>
  </si>
  <si>
    <t>https://scooterok.pro/p834310490-porshnevaya-gruppa-sbore.html</t>
  </si>
  <si>
    <t>https://scooterok.pro/p834315053-tsep-pilnaya-zvena.html</t>
  </si>
  <si>
    <t>https://scooterok.pro/p834315125-tsep-pilnaya-zvena.html</t>
  </si>
  <si>
    <t>https://scooterok.pro/p834316051-dvigatel-sbore-gy6.html</t>
  </si>
  <si>
    <t>https://scooterok.pro/p834317710-raspredval-gy6-125150.html</t>
  </si>
  <si>
    <t>https://scooterok.pro/p834319432-prokladki-porshnevoj-150.html</t>
  </si>
  <si>
    <t>https://scooterok.pro/p834320444-prokladki-porshnevoj-125.html</t>
  </si>
  <si>
    <t>https://scooterok.pro/p834455068-dvigatel-delta-alpha.html</t>
  </si>
  <si>
    <t>https://scooterok.pro/p836632152-amortizatory-zadnie-jawayava.html</t>
  </si>
  <si>
    <t>https://scooterok.pro/p836660638-tros-stsepleniya-jawa.html</t>
  </si>
  <si>
    <t>https://scooterok.pro/p836660639-kran-toplivnyj-jawayava.html</t>
  </si>
  <si>
    <t>https://scooterok.pro/p836660640-kran-toplivnyj-jawayava.html</t>
  </si>
  <si>
    <t>https://scooterok.pro/p836660641-patrubok-karbyuratoru-jawayava.html</t>
  </si>
  <si>
    <t>https://scooterok.pro/p836660642-pereklyuchateli-rulya-jawayava.html</t>
  </si>
  <si>
    <t>https://scooterok.pro/p836660643-glushitel-para-yava.html</t>
  </si>
  <si>
    <t>https://scooterok.pro/p836660644-gofra-perednej-vilki.html</t>
  </si>
  <si>
    <t>https://scooterok.pro/p836660645-gofra-tsepi-para.html</t>
  </si>
  <si>
    <t>https://scooterok.pro/p836660646-diski-stsepleniya-jawayava.html</t>
  </si>
  <si>
    <t>https://scooterok.pro/p836660647-diski-stsepleniya-jawayava.html</t>
  </si>
  <si>
    <t>https://scooterok.pro/p836660648-zamok-zazhiganiya-jawayava.html</t>
  </si>
  <si>
    <t>https://scooterok.pro/p836660649-zvezda-zadnyaya-jawayava.html</t>
  </si>
  <si>
    <t>https://scooterok.pro/p836660650-karbyurator-jawayava-350.html</t>
  </si>
  <si>
    <t>https://scooterok.pro/p836660651-karbyurator-jawayava-350.html</t>
  </si>
  <si>
    <t>https://scooterok.pro/p836660652-koleni-glushitelya-yava.html</t>
  </si>
  <si>
    <t>https://scooterok.pro/p836660653-tormoznye-kolodki-jawayava.html</t>
  </si>
  <si>
    <t>https://scooterok.pro/p836660654-kondensator-jawayava-350.html</t>
  </si>
  <si>
    <t>https://scooterok.pro/p836660655-kontaktpreryvatel-jawayava-350.html</t>
  </si>
  <si>
    <t>https://scooterok.pro/p836660656-krylo-plastikovoe-zadnee.html</t>
  </si>
  <si>
    <t>https://scooterok.pro/p836660657-salniki-nabor-yava.html</t>
  </si>
  <si>
    <t>https://scooterok.pro/p836660658-obtekatel-yava-krasnyj.html</t>
  </si>
  <si>
    <t>https://scooterok.pro/p836660673-provodka-tsentralnaya-jawayava.html</t>
  </si>
  <si>
    <t>https://scooterok.pro/p836660674-provodka-yava.html</t>
  </si>
  <si>
    <t>https://scooterok.pro/p836660675-rem-karbyuratora-jawayava.html</t>
  </si>
  <si>
    <t>https://scooterok.pro/p836660676-rem-karbyuratora-jawayava.html</t>
  </si>
  <si>
    <t>https://scooterok.pro/p836660677-separator-verhnij-shatuna.html</t>
  </si>
  <si>
    <t>https://scooterok.pro/p836660678-fonar-zadnij-yava.html</t>
  </si>
  <si>
    <t>https://scooterok.pro/p836660679-tros-gaza-jawa.html</t>
  </si>
  <si>
    <t>https://scooterok.pro/p836660680-tros-tahometra-yavajawa.html</t>
  </si>
  <si>
    <t>https://scooterok.pro/p836660681-tros-zadnego-tormoza.html</t>
  </si>
  <si>
    <t>https://scooterok.pro/p836660682-tros-spidometra-yavajawa.html</t>
  </si>
  <si>
    <t>https://scooterok.pro/p836660683-zerkala-honda-dio.html</t>
  </si>
  <si>
    <t>https://scooterok.pro/p836660684-chehol-sidenya-jawayava.html</t>
  </si>
  <si>
    <t>https://scooterok.pro/p836660685-chehol-sidenya-jawayava.html</t>
  </si>
  <si>
    <t>https://scooterok.pro/p836660686-shatun-yavajawa-350.html</t>
  </si>
  <si>
    <t>https://scooterok.pro/p836660687-yakor-generatora-yava.html</t>
  </si>
  <si>
    <t>https://scooterok.pro/p836660688-yakor-generatora-yava.html</t>
  </si>
  <si>
    <t>https://scooterok.pro/p836660689-schyotki-generatoraschetkoderzhatel-jawayava.html</t>
  </si>
  <si>
    <t>https://scooterok.pro/p836660690-plata-zazhiganiya-yava.html</t>
  </si>
  <si>
    <t>https://scooterok.pro/p836660691-igolki-shatuna-yava.html</t>
  </si>
  <si>
    <t>https://scooterok.pro/p837481326-element-vozdushnogo-filtra.html</t>
  </si>
  <si>
    <t>https://scooterok.pro/p837519871-salniki-dvigatelya-minsk.html</t>
  </si>
  <si>
    <t>https://scooterok.pro/p837519872-amortizatory-zadnie-minsk.html</t>
  </si>
  <si>
    <t>https://scooterok.pro/p837519873-korzina-stsepleniya-minsk.html</t>
  </si>
  <si>
    <t>https://scooterok.pro/p837519874-val-kikstartera-minsk.html</t>
  </si>
  <si>
    <t>https://scooterok.pro/p837519875-vtulka-shatuna-minsk.html</t>
  </si>
  <si>
    <t>https://scooterok.pro/p837519876-generatore-sbore-sovetskij.html</t>
  </si>
  <si>
    <t>https://scooterok.pro/p837519877-glushitel-minsk-125.html</t>
  </si>
  <si>
    <t>https://scooterok.pro/p837519878-gofra-tsepi-hodovoj.html</t>
  </si>
  <si>
    <t>https://scooterok.pro/p837519879-diski-stsepleniya-minsk.html</t>
  </si>
  <si>
    <t>https://scooterok.pro/p837519880-zamok-zazhiganiya-minsk.html</t>
  </si>
  <si>
    <t>https://scooterok.pro/p837519881-zvezda-zadnyaya-minsk.html</t>
  </si>
  <si>
    <t>https://scooterok.pro/p837519882-katushka-generatora-malenkaya.html</t>
  </si>
  <si>
    <t>https://scooterok.pro/p837519883-katushka-zazhiganiya-minsk.html</t>
  </si>
  <si>
    <t>https://scooterok.pro/p837519884-kozhuh-zadnej-zvezdy.html</t>
  </si>
  <si>
    <t>https://scooterok.pro/p837519885-kolenval-sbore-minsk.html</t>
  </si>
  <si>
    <t>https://scooterok.pro/p837519886-tormoznye-kolodki-minsk.html</t>
  </si>
  <si>
    <t>https://scooterok.pro/p837519887-koltsa-porshnevye-minsk.html</t>
  </si>
  <si>
    <t>https://scooterok.pro/p837519888-koltsa-porshnevye-minsk.html</t>
  </si>
  <si>
    <t>https://scooterok.pro/p837519889-koltsa-porshnevye-minsk.html</t>
  </si>
  <si>
    <t>https://scooterok.pro/p837519890-korobka-peredach-minsk.html</t>
  </si>
  <si>
    <t>https://scooterok.pro/p837519891-prokladki-polnyj-nabor.html</t>
  </si>
  <si>
    <t>https://scooterok.pro/p837519892-zavodnaya-nozhkarychag-minsklider.html</t>
  </si>
  <si>
    <t>https://scooterok.pro/p837519893-nozhka-pereklyucheniya-peredach.html</t>
  </si>
  <si>
    <t>https://scooterok.pro/p837519894-palets-porshnevoj-minsk.html</t>
  </si>
  <si>
    <t>https://scooterok.pro/p837519895-porshen-minsk-125.html</t>
  </si>
  <si>
    <t>https://scooterok.pro/p837519896-porshen-minsk-125.html</t>
  </si>
  <si>
    <t>https://scooterok.pro/p837519897-porshen-minsk-125.html</t>
  </si>
  <si>
    <t>https://scooterok.pro/p837519898-porshen-minsk-125.html</t>
  </si>
  <si>
    <t>https://scooterok.pro/p837519899-porshen-minsk-125.html</t>
  </si>
  <si>
    <t>https://scooterok.pro/p837519900-porshen-minsk-125.html</t>
  </si>
  <si>
    <t>https://scooterok.pro/p837519901-porshen-minsk-125.html</t>
  </si>
  <si>
    <t>https://scooterok.pro/p837519902-provodka-minsk-125.html</t>
  </si>
  <si>
    <t>https://scooterok.pro/p837519903-remontnyj-karbyuratora-minsk.html</t>
  </si>
  <si>
    <t>https://scooterok.pro/p837519904-sektor-zavodnojpolumesyats-minsk.html</t>
  </si>
  <si>
    <t>https://scooterok.pro/p837519905-stakan-perednej-vilki.html</t>
  </si>
  <si>
    <t>https://scooterok.pro/p837519906-tros-gaza-minsk.html</t>
  </si>
  <si>
    <t>https://scooterok.pro/p837519907-tros-stsepleniya-mins.html</t>
  </si>
  <si>
    <t>https://scooterok.pro/p837519908-tsep-privoda-kolesa.html</t>
  </si>
  <si>
    <t>https://scooterok.pro/p837519909-porshnevaya-gruppa-minsk.html</t>
  </si>
  <si>
    <t>https://scooterok.pro/p837519910-chehol-sidenya-minsk.html</t>
  </si>
  <si>
    <t>https://scooterok.pro/p837519911-shatun-minsk-125.html</t>
  </si>
  <si>
    <t>https://scooterok.pro/p837519912-kommutator-ket-minsk.html</t>
  </si>
  <si>
    <t>https://scooterok.pro/p837519913-porshen-sbore-minsk.html</t>
  </si>
  <si>
    <t>https://scooterok.pro/p837519914-porshen-sbore-minsk.html</t>
  </si>
  <si>
    <t>https://scooterok.pro/p837519915-porshen-sbore-minsk.html</t>
  </si>
  <si>
    <t>https://scooterok.pro/p837519916-porshen-sbore-minsk.html</t>
  </si>
  <si>
    <t>https://scooterok.pro/p837519917-porshen-sbore-minsk.html</t>
  </si>
  <si>
    <t>https://scooterok.pro/p837519918-porshen-minsk-125.html</t>
  </si>
  <si>
    <t>https://scooterok.pro/p845474419-dvigatel-tsepnoj-sbore.html</t>
  </si>
  <si>
    <t>https://scooterok.pro/p845533756-porshnevaya-gruppa-gy6.html</t>
  </si>
  <si>
    <t>https://scooterok.pro/p845567472-kniga-remontu-kitajskie.html</t>
  </si>
  <si>
    <t>https://scooterok.pro/p845578043-prokladki-dvigatelya-honda.html</t>
  </si>
  <si>
    <t>https://scooterok.pro/p845601718-sharovaya-kvadrotsikl-atv.html</t>
  </si>
  <si>
    <t>https://scooterok.pro/p845602242-nakonechnik-rulevoj-tyagi.html</t>
  </si>
  <si>
    <t>https://scooterok.pro/p845602760-porshnevaya-gruppa-4000.html</t>
  </si>
  <si>
    <t>https://scooterok.pro/p845633436-porshnevaya-gruppa-honda.html</t>
  </si>
  <si>
    <t>https://scooterok.pro/p845640031-amortizator-perednijperya-viper.html</t>
  </si>
  <si>
    <t>https://scooterok.pro/p845649573-porshnevaya-gruppa-suzuki.html</t>
  </si>
  <si>
    <t>https://scooterok.pro/p845700895-porshnevaya-gruppa-yamaha.html</t>
  </si>
  <si>
    <t>https://scooterok.pro/p845719743-karbyurator-proizvoditel-kitaj.html</t>
  </si>
  <si>
    <t>https://scooterok.pro/p847114161-ruchka-gaza-plastmasovyj.html</t>
  </si>
  <si>
    <t>https://scooterok.pro/p847120274-rychag-gaza-metallicheskij.html</t>
  </si>
  <si>
    <t>https://scooterok.pro/p847128816-ruchka-tormozagaza-kvadrotsikl.html</t>
  </si>
  <si>
    <t>https://scooterok.pro/p847138703-korzina-stsepleniya-kvadrotsiklpitbajk.html</t>
  </si>
  <si>
    <t>https://scooterok.pro/p861028385-dvigatel-dlya-skutera.html</t>
  </si>
  <si>
    <t>https://scooterok.pro/p861035020-dvigatel-deltaalphaactiveatvpitbajk-125.html</t>
  </si>
  <si>
    <t>https://scooterok.pro/p861045580-porshnevaya-gruppa-yamaha.html</t>
  </si>
  <si>
    <t>https://scooterok.pro/p861050429-rychagi-barabannyj-tormoz.html</t>
  </si>
  <si>
    <t>https://scooterok.pro/p861054801-kolodki-stsepleniya-kvadrotsiklatv.html</t>
  </si>
  <si>
    <t>https://scooterok.pro/p861055826-val-shesternya-zubev.html</t>
  </si>
  <si>
    <t>https://scooterok.pro/p861058891-zvezda-zadnyaya-atv.html</t>
  </si>
  <si>
    <t>https://scooterok.pro/p861067999-zvezda-zadnyaya-atv.html</t>
  </si>
  <si>
    <t>https://scooterok.pro/p861072899-zvezda-zadnyaya-atv.html</t>
  </si>
  <si>
    <t>https://scooterok.pro/p861074920-zvezda-zadnyaya-atv.html</t>
  </si>
  <si>
    <t>https://scooterok.pro/p861078804-zvezda-zadnyaya-atv.html</t>
  </si>
  <si>
    <t>https://scooterok.pro/p861080237-kulak-povorotnyj-kvadrotsiklatv.html</t>
  </si>
  <si>
    <t>https://scooterok.pro/p861082360-kulak-povorotnyj-kvadrotsiklatv.html</t>
  </si>
  <si>
    <t>https://scooterok.pro/p861090259-support-tormoznoj-kvadrotsiklatv.html</t>
  </si>
  <si>
    <t>https://scooterok.pro/p861100426-porshnevaya-gruppa-deltaalphaactivepitbajk.html</t>
  </si>
  <si>
    <t>https://scooterok.pro/p861109644-porshnevaya-gruppa-honda.html</t>
  </si>
  <si>
    <t>https://scooterok.pro/p861114263-porshnevaya-gruppa-yamaha.html</t>
  </si>
  <si>
    <t>https://scooterok.pro/p861120396-kofrkejsbagazhnik-zadnij-dlya.html</t>
  </si>
  <si>
    <t>https://scooterok.pro/p861128319-fara-dopolnitelnaya-svetodiodnaya.html</t>
  </si>
  <si>
    <t>https://scooterok.pro/p861133391-fara-dopolnitelnaya-led.html</t>
  </si>
  <si>
    <t>https://scooterok.pro/p861134886-fara-dopolnitelnaya-led.html</t>
  </si>
  <si>
    <t>https://scooterok.pro/p861139360-shatun-honda-dio.html</t>
  </si>
  <si>
    <t>https://scooterok.pro/p861142692-shatun-sbore-honda.html</t>
  </si>
  <si>
    <t>https://scooterok.pro/p861144438-shatun-honda-lead.html</t>
  </si>
  <si>
    <t>https://scooterok.pro/p861612778-shina-10060-naidun.html</t>
  </si>
  <si>
    <t>https://scooterok.pro/p861623613-shina-12070-deli.html</t>
  </si>
  <si>
    <t>https://scooterok.pro/p861631598-shina-300-mototech.html</t>
  </si>
  <si>
    <t>https://scooterok.pro/p861635616-shina-275-trail.html</t>
  </si>
  <si>
    <t>https://scooterok.pro/p861643029-shlem-detskij-krossovyj.html</t>
  </si>
  <si>
    <t>https://scooterok.pro/p861649068-signalizatsiya-obratnoj-svyazyu.html</t>
  </si>
  <si>
    <t>https://scooterok.pro/p861653371-rotor-generatora-magnit.html</t>
  </si>
  <si>
    <t>https://scooterok.pro/p861666909-kardan-1200-zubr.html</t>
  </si>
  <si>
    <t>https://scooterok.pro/p861676103-amortizator-perednij-perya.html</t>
  </si>
  <si>
    <t>https://scooterok.pro/p861679017-plastik-vstavka-perednyaya.html</t>
  </si>
  <si>
    <t>https://scooterok.pro/p861682095-klapana-cgcb-125150200.html</t>
  </si>
  <si>
    <t>https://scooterok.pro/p861689147-klapana-vpusknoj-vypusknoj.html</t>
  </si>
  <si>
    <t>https://scooterok.pro/p861691394-steklo-spidometra-vajper.html</t>
  </si>
  <si>
    <t>https://scooterok.pro/p861709565-kolenval-honda-sh150ps125pantheon.html</t>
  </si>
  <si>
    <t>https://scooterok.pro/p861714254-zaglushki-bokovin-viper.html</t>
  </si>
  <si>
    <t>https://scooterok.pro/p861720520-fara-perednyaya-sbore.html</t>
  </si>
  <si>
    <t>https://scooterok.pro/p861736319-porshen-025-gy6.html</t>
  </si>
  <si>
    <t>https://scooterok.pro/p861736989-porshen-050-gy6.html</t>
  </si>
  <si>
    <t>https://scooterok.pro/p861744898-porshen-5000-std.html</t>
  </si>
  <si>
    <t>https://scooterok.pro/p861748997-porshen-4400-std.html</t>
  </si>
  <si>
    <t>https://scooterok.pro/p861750169-porshen-sbore-gy6.html</t>
  </si>
  <si>
    <t>https://scooterok.pro/p861750746-porshen-sbore-gy6.html</t>
  </si>
  <si>
    <t>https://scooterok.pro/p861767079-porshen-gy6-125.html</t>
  </si>
  <si>
    <t>https://scooterok.pro/p861767306-porshen-gy6-125.html</t>
  </si>
  <si>
    <t>https://scooterok.pro/p862095194-amortizator-kolyaski-izh.html</t>
  </si>
  <si>
    <t>https://scooterok.pro/p862505867-porshen-gy6-150.html</t>
  </si>
  <si>
    <t>https://scooterok.pro/p862508074-porshen-gy6-150.html</t>
  </si>
  <si>
    <t>https://scooterok.pro/p862520511-porshen-std-gy6.html</t>
  </si>
  <si>
    <t>https://scooterok.pro/p862521131-porshen-sbore-4725.html</t>
  </si>
  <si>
    <t>https://scooterok.pro/p862521272-porshen-050-gy6.html</t>
  </si>
  <si>
    <t>https://scooterok.pro/p862536824-nozhka-pereklyucheniya-peredachskorostej.html</t>
  </si>
  <si>
    <t>https://scooterok.pro/p862568521-amortizatory-zadnie-izh.html</t>
  </si>
  <si>
    <t>https://scooterok.pro/p862568522-kran-toplivnyj-izh.html</t>
  </si>
  <si>
    <t>https://scooterok.pro/p862568523-bpv-rele-zaryadki.html</t>
  </si>
  <si>
    <t>https://scooterok.pro/p862568524-bpv-rele-zaryadki.html</t>
  </si>
  <si>
    <t>https://scooterok.pro/p862568525-val-zavodnoj-izh.html</t>
  </si>
  <si>
    <t>https://scooterok.pro/p862568526-vtulka-vilki-para.html</t>
  </si>
  <si>
    <t>https://scooterok.pro/p862568527-vtulkinapravlyayuschie-vilki-izh.html</t>
  </si>
  <si>
    <t>https://scooterok.pro/p862568528-gofra-tsepi-hodovoj.html</t>
  </si>
  <si>
    <t>https://scooterok.pro/p862568529-diski-stsepleniya-izh.html</t>
  </si>
  <si>
    <t>https://scooterok.pro/p862568530-dugi-zaschitnye-universalnye.html</t>
  </si>
  <si>
    <t>https://scooterok.pro/p862568531-zamok-zazhiganiya-izh.html</t>
  </si>
  <si>
    <t>https://scooterok.pro/p862568532-zamok-tsepi-hodovoj.html</t>
  </si>
  <si>
    <t>https://scooterok.pro/p862568533-zvezda-zadnyaya-izh.html</t>
  </si>
  <si>
    <t>https://scooterok.pro/p862568534-katushka-zazhiganiya-izh.html</t>
  </si>
  <si>
    <t>https://scooterok.pro/p862568535-katushka-zazhiganiya-izh.html</t>
  </si>
  <si>
    <t>https://scooterok.pro/p862568536-tormoznye-kolodki-izh.html</t>
  </si>
  <si>
    <t>https://scooterok.pro/p862568537-kondensator-izh-planetayupiter.html</t>
  </si>
  <si>
    <t>https://scooterok.pro/p862568538-pereklyuchateli-izh-planetayupiter.html</t>
  </si>
  <si>
    <t>https://scooterok.pro/p862568539-podshipnik-rulya-izh.html</t>
  </si>
  <si>
    <t>https://scooterok.pro/p862568540-provodka-tsentralnaya-izh.html</t>
  </si>
  <si>
    <t>https://scooterok.pro/p862568541-rele-povorotov-izh.html</t>
  </si>
  <si>
    <t>https://scooterok.pro/p862568542-ruchki-gaza-izh.html</t>
  </si>
  <si>
    <t>https://scooterok.pro/p862568543-rychag-tormoza-stsepleniya.html</t>
  </si>
  <si>
    <t>https://scooterok.pro/p862568544-sektor-zavodnojpolumesyats-izh.html</t>
  </si>
  <si>
    <t>https://scooterok.pro/p862568545-spidometr-izh-160.html</t>
  </si>
  <si>
    <t>https://scooterok.pro/p862568546-fonar-zadnijstop-izh.html</t>
  </si>
  <si>
    <t>https://scooterok.pro/p862568547-tros-gaza-izh.html</t>
  </si>
  <si>
    <t>https://scooterok.pro/p862568548-tros-perednego-tormoza.html</t>
  </si>
  <si>
    <t>https://scooterok.pro/p862568549-tros-spidometra-izh.html</t>
  </si>
  <si>
    <t>https://scooterok.pro/p862568550-tros-stsepleniya-izh.html</t>
  </si>
  <si>
    <t>https://scooterok.pro/p862568551-kozhuh-zadnej-zvezdy.html</t>
  </si>
  <si>
    <t>https://scooterok.pro/p862568552-homut-zavodnoj-nozhki.html</t>
  </si>
  <si>
    <t>https://scooterok.pro/p862568553-tsep-privoda-kolesa.html</t>
  </si>
  <si>
    <t>https://scooterok.pro/p862568554-gajki-perednej-vilki.html</t>
  </si>
  <si>
    <t>https://scooterok.pro/p863108357-amortizatory-zadnie-mtdnepr.html</t>
  </si>
  <si>
    <t>https://scooterok.pro/p863239456-nabor-salnikov-prokladok.html</t>
  </si>
  <si>
    <t>https://scooterok.pro/p863239457-glushitel-para.html</t>
  </si>
  <si>
    <t>https://scooterok.pro/p863239458-disk-stsepleniyaferodo-mtdnepr.html</t>
  </si>
  <si>
    <t>https://scooterok.pro/p863239459-zamok-zazhiganiya-mtdneprural.html</t>
  </si>
  <si>
    <t>https://scooterok.pro/p863239460-katushka-zazhiganiya-mtdneprural.html</t>
  </si>
  <si>
    <t>https://scooterok.pro/p863239461-katushka-zazhiganiya-mtdneprural.html</t>
  </si>
  <si>
    <t>https://scooterok.pro/p863239462-klapana-mtdnepr-750.html</t>
  </si>
  <si>
    <t>https://scooterok.pro/p863239463-koleni-glushitelya-mtdnepr.html</t>
  </si>
  <si>
    <t>https://scooterok.pro/p863239464-kondensator-generatora-dnepr.html</t>
  </si>
  <si>
    <t>https://scooterok.pro/p863239465-kontaktpreryvatel-mtdnepr-750.html</t>
  </si>
  <si>
    <t>https://scooterok.pro/p863239466-kryshka-mosta-mtdnepr.html</t>
  </si>
  <si>
    <t>https://scooterok.pro/p863239467-zhabka-tormoznaya-zadnyaya.html</t>
  </si>
  <si>
    <t>https://scooterok.pro/p863239468-prokladki-dvigatelya-mtdnepr.html</t>
  </si>
  <si>
    <t>https://scooterok.pro/p863239469-palets-porshnevoj-mtdnepr.html</t>
  </si>
  <si>
    <t>https://scooterok.pro/p863239470-pereklyuchateli-rulya-dneprmt.html</t>
  </si>
  <si>
    <t>https://scooterok.pro/p863239471-podshipnik-kolesa-rolikovyj.html</t>
  </si>
  <si>
    <t>https://scooterok.pro/p863239472-podshipnik-rulya-707.html</t>
  </si>
  <si>
    <t>https://scooterok.pro/p863239473-porshen-mtdnepr-750.html</t>
  </si>
  <si>
    <t>https://scooterok.pro/p863239474-porshen-mtdnepr-750.html</t>
  </si>
  <si>
    <t>https://scooterok.pro/p863239475-porshen-mtdnepr-750.html</t>
  </si>
  <si>
    <t>https://scooterok.pro/p863239476-porshen-mtdnepr-750.html</t>
  </si>
  <si>
    <t>https://scooterok.pro/p863239477-porshen-mtdnepr-750.html</t>
  </si>
  <si>
    <t>https://scooterok.pro/p863239478-provodka-sbore-mototsikl.html</t>
  </si>
  <si>
    <t>https://scooterok.pro/p863239479-raspredval-1011.html</t>
  </si>
  <si>
    <t>https://scooterok.pro/p863239480-rele-regulyator-elektronnoe.html</t>
  </si>
  <si>
    <t>https://scooterok.pro/p863239481-rele-povorotov-mtdnepr.html</t>
  </si>
  <si>
    <t>https://scooterok.pro/p863239482-rele-popovrotov.html</t>
  </si>
  <si>
    <t>https://scooterok.pro/p863239483-rychag-stsepleniya-tormoza.html</t>
  </si>
  <si>
    <t>https://scooterok.pro/p863239484-sajlentblok-amortizatora-mtdnepr.html</t>
  </si>
  <si>
    <t>https://scooterok.pro/p863239485-tros-gaza-mtdnepr.html</t>
  </si>
  <si>
    <t>https://scooterok.pro/p863239486-tros-perednego-tormoza.html</t>
  </si>
  <si>
    <t>https://scooterok.pro/p863239487-tros-stsepleniya.html</t>
  </si>
  <si>
    <t>https://scooterok.pro/p863239488-porshnevaya-gruppa-dneprmt.html</t>
  </si>
  <si>
    <t>https://scooterok.pro/p863239489-chehol-kolyaskibokovogo-pritsepa.html</t>
  </si>
  <si>
    <t>https://scooterok.pro/p863239490-chehol-sidenya-mtdnepr.html</t>
  </si>
  <si>
    <t>https://scooterok.pro/p863239491-shesterni-grm.html</t>
  </si>
  <si>
    <t>https://scooterok.pro/p863239492-salniki-dvigatelya-karpatyverhovina.html</t>
  </si>
  <si>
    <t>https://scooterok.pro/p863239493-krestovina-kardannogo-vala.html</t>
  </si>
  <si>
    <t>https://scooterok.pro/p863239494-ruchka-gaza-mtdnepr.html</t>
  </si>
  <si>
    <t>https://scooterok.pro/p863239495-perehodnik-odin-karbyurator.html</t>
  </si>
  <si>
    <t>https://scooterok.pro/p863711407-korzina-stsepleniya-izh.html</t>
  </si>
  <si>
    <t>https://scooterok.pro/p863745194-plastik-karman-honda.html</t>
  </si>
  <si>
    <t>https://scooterok.pro/p863745195-zazhiganie-kontaktnoe-302a.html</t>
  </si>
  <si>
    <t>https://scooterok.pro/p863745196-vtulka-shatuna-izh.html</t>
  </si>
  <si>
    <t>https://scooterok.pro/p863745197-glushitel-izh-planeta.html</t>
  </si>
  <si>
    <t>https://scooterok.pro/p863745198-kolenval-sbore-izh.html</t>
  </si>
  <si>
    <t>https://scooterok.pro/p863745199-koleno-glushitelya-izh.html</t>
  </si>
  <si>
    <t>https://scooterok.pro/p863745200-patrubok-karbyuratoru-vpusknoj.html</t>
  </si>
  <si>
    <t>https://scooterok.pro/p863745201-koltsa-porshnevye-izh.html</t>
  </si>
  <si>
    <t>https://scooterok.pro/p863745202-koltsa-porshnevye-izh.html</t>
  </si>
  <si>
    <t>https://scooterok.pro/p863745203-koltsa-porshnevye-izh.html</t>
  </si>
  <si>
    <t>https://scooterok.pro/p863745204-nabor-prokladok-izh.html</t>
  </si>
  <si>
    <t>https://scooterok.pro/p863745205-zavodnaya-nozhka-planeta.html</t>
  </si>
  <si>
    <t>https://scooterok.pro/p863745206-nozhka-pereklyucheniya-peredach.html</t>
  </si>
  <si>
    <t>https://scooterok.pro/p863745207-palets-porshnevoj-izh.html</t>
  </si>
  <si>
    <t>https://scooterok.pro/p863745208-podshipnik-kolenvala-2505.html</t>
  </si>
  <si>
    <t>https://scooterok.pro/p863745209-porshen-izh-planeta.html</t>
  </si>
  <si>
    <t>https://scooterok.pro/p863745210-porshen-izh-planeta.html</t>
  </si>
  <si>
    <t>https://scooterok.pro/p863745211-porshen-izh-planeta.html</t>
  </si>
  <si>
    <t>https://scooterok.pro/p863745212-porshen-izh-planeta.html</t>
  </si>
  <si>
    <t>https://scooterok.pro/p863745213-porshen-izh-planeta.html</t>
  </si>
  <si>
    <t>https://scooterok.pro/p863745214-porshen-izh-planeta.html</t>
  </si>
  <si>
    <t>https://scooterok.pro/p863745216-shatun-izh-planeta.html</t>
  </si>
  <si>
    <t>https://scooterok.pro/p863780345-karbyurator-muravej-65g.html</t>
  </si>
  <si>
    <t>https://scooterok.pro/p863820596-karbyurator-izh-yupiter.html</t>
  </si>
  <si>
    <t>https://scooterok.pro/p863820597-karbyurator-izh-planeta.html</t>
  </si>
  <si>
    <t>https://scooterok.pro/p863820599-karbyurator-mtdnepr-750.html</t>
  </si>
  <si>
    <t>https://scooterok.pro/p863820600-karbyurator-izh-yupiter.html</t>
  </si>
  <si>
    <t>https://scooterok.pro/p863820601-karbyurator-68u-u01.html</t>
  </si>
  <si>
    <t>https://scooterok.pro/p863820602-karbyurator-minsk-65s.html</t>
  </si>
  <si>
    <t>https://scooterok.pro/p863820604-remontnyj-karbyuratora-muravej.html</t>
  </si>
  <si>
    <t>https://scooterok.pro/p863820605-rem-karbyuratora-65d.html</t>
  </si>
  <si>
    <t>https://scooterok.pro/p863820606-rem-karbyuratora-65i.html</t>
  </si>
  <si>
    <t>https://scooterok.pro/p863820607-remontnyj-karbyuratora-minsk.html</t>
  </si>
  <si>
    <t>https://scooterok.pro/p863820608-remontnyj-karbyuratora-65t.html</t>
  </si>
  <si>
    <t>https://scooterok.pro/p863820609-remontnyj-karbyuratora-65t.html</t>
  </si>
  <si>
    <t>https://scooterok.pro/p863820610-remontnyj-karbyuratora-68u.html</t>
  </si>
  <si>
    <t>https://scooterok.pro/p863884267-porshen-deltaalphaactive-110.html</t>
  </si>
  <si>
    <t>https://scooterok.pro/p863913452-satellity-razdatkireversa-zubr.html</t>
  </si>
  <si>
    <t>https://scooterok.pro/p865420259-srednyaya-chast-spidometra.html</t>
  </si>
  <si>
    <t>https://scooterok.pro/p865429837-signalizatsiya-mp3-proigryvatelem.html</t>
  </si>
  <si>
    <t>https://scooterok.pro/p865440203-porshnevaya-gruppa-honda.html</t>
  </si>
  <si>
    <t>https://scooterok.pro/p865491579-porshen-yamaha-kubdiametr.html</t>
  </si>
  <si>
    <t>https://scooterok.pro/p865495032-porshen-yamaha-kubdiametr.html</t>
  </si>
  <si>
    <t>https://scooterok.pro/p865495725-porshen-4450-050.html</t>
  </si>
  <si>
    <t>https://scooterok.pro/p865496022-porshen-4475-075.html</t>
  </si>
  <si>
    <t>https://scooterok.pro/p865496434-porshen-sbore-yamaha.html</t>
  </si>
  <si>
    <t>https://scooterok.pro/p865506695-porshen-525-100.html</t>
  </si>
  <si>
    <t>https://scooterok.pro/p865552275-vtulka-shatuna-izh.html</t>
  </si>
  <si>
    <t>https://scooterok.pro/p865812030-shatun-izh-yupiter.html</t>
  </si>
  <si>
    <t>https://scooterok.pro/p865812032-salniki-dvigatelya-izh.html</t>
  </si>
  <si>
    <t>https://scooterok.pro/p865812033-korzina-stsepleniya-izh.html</t>
  </si>
  <si>
    <t>https://scooterok.pro/p865812034-korzina-stsepleniya-izh.html</t>
  </si>
  <si>
    <t>https://scooterok.pro/p865812035-podshipnik-korobki-6304.html</t>
  </si>
  <si>
    <t>https://scooterok.pro/p865812036-generator-12v-sbore.html</t>
  </si>
  <si>
    <t>https://scooterok.pro/p865812037-glushitel-para-yupiter.html</t>
  </si>
  <si>
    <t>https://scooterok.pro/p865812038-kolenval-izh-yupiter.html</t>
  </si>
  <si>
    <t>https://scooterok.pro/p865812039-kolenval-izh-yupiter.html</t>
  </si>
  <si>
    <t>https://scooterok.pro/p865812040-koleno-glushitelya-yupiter.html</t>
  </si>
  <si>
    <t>https://scooterok.pro/p865812041-koltsa-porshnevye-izh.html</t>
  </si>
  <si>
    <t>https://scooterok.pro/p865812042-koltsa-porshnevye-izh.html</t>
  </si>
  <si>
    <t>https://scooterok.pro/p865812043-koltsa-porshnevye-izh.html</t>
  </si>
  <si>
    <t>https://scooterok.pro/p865812044-koltsa-porshnevye-izh.html</t>
  </si>
  <si>
    <t>https://scooterok.pro/p865812045-nabor-prokladok-izh.html</t>
  </si>
  <si>
    <t>https://scooterok.pro/p865812046-zavodnaya-nozhka-izh.html</t>
  </si>
  <si>
    <t>https://scooterok.pro/p865812047-nozhka-pereklyucheniya-peredach.html</t>
  </si>
  <si>
    <t>https://scooterok.pro/p865812048-palets-porshnevoj-izh.html</t>
  </si>
  <si>
    <t>https://scooterok.pro/p865812049-porshen-izh-yupiter.html</t>
  </si>
  <si>
    <t>https://scooterok.pro/p865812050-porshen-izh-yupiter.html</t>
  </si>
  <si>
    <t>https://scooterok.pro/p865812051-porshen-izh-yupiter.html</t>
  </si>
  <si>
    <t>https://scooterok.pro/p865812052-porshen-izh-yupiter.html</t>
  </si>
  <si>
    <t>https://scooterok.pro/p865812053-porshen-izh-yupiter.html</t>
  </si>
  <si>
    <t>https://scooterok.pro/p865812054-porshen-izh-yupiter.html</t>
  </si>
  <si>
    <t>https://scooterok.pro/p865812055-preryvatel-yupiter.html</t>
  </si>
  <si>
    <t>https://scooterok.pro/p865812056-separator-kolenvala-izh.html</t>
  </si>
  <si>
    <t>https://scooterok.pro/p865812057-steklo-stopa-yupiter.html</t>
  </si>
  <si>
    <t>https://scooterok.pro/p865812058-tsilindry-yupiter-sbore.html</t>
  </si>
  <si>
    <t>https://scooterok.pro/p865812059-chehol-sidenya-izh.html</t>
  </si>
  <si>
    <t>https://scooterok.pro/p865812060-shatun-izh-yupiter.html</t>
  </si>
  <si>
    <t>https://scooterok.pro/p866351414-maslo-scooter-power.html</t>
  </si>
  <si>
    <t>https://scooterok.pro/p866741202-maslo-mannol-polusinteticheskoe.html</t>
  </si>
  <si>
    <t>https://scooterok.pro/p866741203-maslo-mannol-polusinteticheskoe.html</t>
  </si>
  <si>
    <t>https://scooterok.pro/p866741204-pasta-pritirochnaya-dlya.html</t>
  </si>
  <si>
    <t>https://scooterok.pro/p866741205-pasta-pritirochnaya-dlya.html</t>
  </si>
  <si>
    <t>https://scooterok.pro/p866741207-propitka-dlya-vozdushnyh.html</t>
  </si>
  <si>
    <t>https://scooterok.pro/p866741208-maslo-5100-10w40.html</t>
  </si>
  <si>
    <t>https://scooterok.pro/p866741209-maslo-7100-10w40.html</t>
  </si>
  <si>
    <t>https://scooterok.pro/p866741210-germetik-universalnyj-mannol.html</t>
  </si>
  <si>
    <t>https://scooterok.pro/p866741212-tormoznaya-zhidkost-dot4.html</t>
  </si>
  <si>
    <t>https://scooterok.pro/p866741213-smazka-reduktora-80w.html</t>
  </si>
  <si>
    <t>https://scooterok.pro/p866741214-maslo-10w40-polusinteticheskoe.html</t>
  </si>
  <si>
    <t>https://scooterok.pro/p866741215-maslo-polusinteticheskoe-krasnoe.html</t>
  </si>
  <si>
    <t>https://scooterok.pro/p866741216-maslo-scooter-expert.html</t>
  </si>
  <si>
    <t>https://scooterok.pro/p866741217-maslo-motyul-scooter.html</t>
  </si>
  <si>
    <t>https://scooterok.pro/p866741219-maslo-5100-10w40.html</t>
  </si>
  <si>
    <t>https://scooterok.pro/p866741220-maslo-elf-polusinteticheskoe.html</t>
  </si>
  <si>
    <t>https://scooterok.pro/p866741221-maslo-elf-polusinteticheskoe.html</t>
  </si>
  <si>
    <t>https://scooterok.pro/p866741222-maslo-hado-polusinteticheskoe.html</t>
  </si>
  <si>
    <t>https://scooterok.pro/p866741223-smazka-tsepi-hodovoj.html</t>
  </si>
  <si>
    <t>https://scooterok.pro/p866741224-germetik-silikonovyj-mannol.html</t>
  </si>
  <si>
    <t>https://scooterok.pro/p866741225-klej-epoxy-metal.html</t>
  </si>
  <si>
    <t>https://scooterok.pro/p866741226-propitka-dlya-vozdushnogo.html</t>
  </si>
  <si>
    <t>https://scooterok.pro/p866741227-smazka-tsepi-motul.html</t>
  </si>
  <si>
    <t>https://scooterok.pro/p866741228-maslo-polusinteticheskoe-dlya.html</t>
  </si>
  <si>
    <t>https://scooterok.pro/p866865198-porshen-sbore-5200.html</t>
  </si>
  <si>
    <t>https://scooterok.pro/p866870656-porshen-5225-025.html</t>
  </si>
  <si>
    <t>https://scooterok.pro/p866871656-porshen-sbore-yamaha.html</t>
  </si>
  <si>
    <t>https://scooterok.pro/p866908211-noga-dlya-lodochnogo.html</t>
  </si>
  <si>
    <t>https://scooterok.pro/p867272905-porshen-karpaty.html</t>
  </si>
  <si>
    <t>https://scooterok.pro/p867276940-porshen-karpaty-razmer.html</t>
  </si>
  <si>
    <t>https://scooterok.pro/p867277772-porshen-karpaty-000.html</t>
  </si>
  <si>
    <t>https://scooterok.pro/p867279786-porshen-karpaty-3825.html</t>
  </si>
  <si>
    <t>https://scooterok.pro/p867281123-porshen-karpaty-3850.html</t>
  </si>
  <si>
    <t>https://scooterok.pro/p867284175-prokladki-dvigatelya-moped.html</t>
  </si>
  <si>
    <t>https://scooterok.pro/p867289418-porshnevaya-gruppa-karpaty.html</t>
  </si>
  <si>
    <t>https://scooterok.pro/p867296575-korzina-stsepleniya-karpatyverhovina.html</t>
  </si>
  <si>
    <t>https://scooterok.pro/p867308319-sektor-zavodnoj-polumesyats.html</t>
  </si>
  <si>
    <t>https://scooterok.pro/p867324823-porshen-7793-750.html</t>
  </si>
  <si>
    <t>https://scooterok.pro/p867327500-porshen-750-7200025.html</t>
  </si>
  <si>
    <t>https://scooterok.pro/p867327920-porshen-750-7200050.html</t>
  </si>
  <si>
    <t>https://scooterok.pro/p867328216-porshen-750-7200075.html</t>
  </si>
  <si>
    <t>https://scooterok.pro/p867333415-porshen-ural-750.html</t>
  </si>
  <si>
    <t>https://scooterok.pro/p867336006-porshen-ural-750.html</t>
  </si>
  <si>
    <t>https://scooterok.pro/p867336268-porshen-ural-750.html</t>
  </si>
  <si>
    <t>https://scooterok.pro/p867355217-klapana-ural-750.html</t>
  </si>
  <si>
    <t>https://scooterok.pro/p867362663-raspredval-ural-750.html</t>
  </si>
  <si>
    <t>https://scooterok.pro/p867369903-salniki-nabor-dvigatel.html</t>
  </si>
  <si>
    <t>https://scooterok.pro/p867376067-shesterni-grm-ural.html</t>
  </si>
  <si>
    <t>https://scooterok.pro/p867379134-tormoznye-kolodki-mturaldneprk.html</t>
  </si>
  <si>
    <t>https://scooterok.pro/p867451528-porshen-muravej-std.html</t>
  </si>
  <si>
    <t>https://scooterok.pro/p867456944-porshen-muravej-025.html</t>
  </si>
  <si>
    <t>https://scooterok.pro/p867458886-porshen-muravej-6200.html</t>
  </si>
  <si>
    <t>https://scooterok.pro/p867461481-porshen-muravej-std.html</t>
  </si>
  <si>
    <t>https://scooterok.pro/p867462846-porshen-muravej-025.html</t>
  </si>
  <si>
    <t>https://scooterok.pro/p867464751-palets-porshnevoj-muravejtula.html</t>
  </si>
  <si>
    <t>https://scooterok.pro/p867466445-kolenval-sbore-sovetskij.html</t>
  </si>
  <si>
    <t>https://scooterok.pro/p867467396-val-kikstartera-muravej.html</t>
  </si>
  <si>
    <t>https://scooterok.pro/p867474151-porshnevaya-gruppa-sovetskij.html</t>
  </si>
  <si>
    <t>https://scooterok.pro/p867477053-kontaktpreryvatel-muravejtula-200.html</t>
  </si>
  <si>
    <t>https://scooterok.pro/p867479463-tros-gaza-muravejtula.html</t>
  </si>
  <si>
    <t>https://scooterok.pro/p867481224-tsep-privoda-kolesa.html</t>
  </si>
  <si>
    <t>https://scooterok.pro/p867532124-povoroty-perednie-viper.html</t>
  </si>
  <si>
    <t>https://scooterok.pro/p867616584-porshen-4100-std.html</t>
  </si>
  <si>
    <t>https://scooterok.pro/p867620454-porshen-025-honda.html</t>
  </si>
  <si>
    <t>https://scooterok.pro/p867621696-porshen-050-honda.html</t>
  </si>
  <si>
    <t>https://scooterok.pro/p867662525-porshen-39mm-100.html</t>
  </si>
  <si>
    <t>https://scooterok.pro/p867719707-porshen-std-honda.html</t>
  </si>
  <si>
    <t>https://scooterok.pro/p867722063-porshen-025-honda.html</t>
  </si>
  <si>
    <t>https://scooterok.pro/p867723321-porshen-050-honda.html</t>
  </si>
  <si>
    <t>https://scooterok.pro/p867726853-porshen-43mm-025.html</t>
  </si>
  <si>
    <t>https://scooterok.pro/p867727159-porshen-43mm-050.html</t>
  </si>
  <si>
    <t>https://scooterok.pro/p867737177-porshen-std-honda.html</t>
  </si>
  <si>
    <t>https://scooterok.pro/p867737738-porshen-sbore-4000.html</t>
  </si>
  <si>
    <t>https://scooterok.pro/p867738099-porshen-075-honda.html</t>
  </si>
  <si>
    <t>https://scooterok.pro/p867738216-porshen-100-honda.html</t>
  </si>
  <si>
    <t>https://scooterok.pro/p867745930-rychagi-tormoza-stsepleniya.html</t>
  </si>
  <si>
    <t>https://scooterok.pro/p867752038-val-reduktora-gy6.html</t>
  </si>
  <si>
    <t>https://scooterok.pro/p869214469-koltsa-porshnevye-izh.html</t>
  </si>
  <si>
    <t>https://scooterok.pro/p869303360-porshen-std-suzuki.html</t>
  </si>
  <si>
    <t>https://scooterok.pro/p869304071-porshen-025-suzuki.html</t>
  </si>
  <si>
    <t>https://scooterok.pro/p869304340-porshen-sbore-4150.html</t>
  </si>
  <si>
    <t>https://scooterok.pro/p869304615-porshen-075-suzuki.html</t>
  </si>
  <si>
    <t>https://scooterok.pro/p869304889-porshen-100-suzuki.html</t>
  </si>
  <si>
    <t>https://scooterok.pro/p869305164-porshen-175-suzuki.html</t>
  </si>
  <si>
    <t>https://scooterok.pro/p869813791-porshen-honda-dio.html</t>
  </si>
  <si>
    <t>https://scooterok.pro/p869817769-porshen-honda-dio.html</t>
  </si>
  <si>
    <t>https://scooterok.pro/p869818274-porshen-honda-dio.html</t>
  </si>
  <si>
    <t>https://scooterok.pro/p869834991-porshen-honda-dio.html</t>
  </si>
  <si>
    <t>https://scooterok.pro/p869835027-porshen-honda-dio.html</t>
  </si>
  <si>
    <t>https://scooterok.pro/p869835054-porshen-honda-dio.html</t>
  </si>
  <si>
    <t>https://scooterok.pro/p869835078-porshen-honda-af5657.html</t>
  </si>
  <si>
    <t>https://scooterok.pro/p869838115-porshen-yamaha-kub.html</t>
  </si>
  <si>
    <t>https://scooterok.pro/p869838434-porshen-4025-025.html</t>
  </si>
  <si>
    <t>https://scooterok.pro/p869838488-porshen-4050-050.html</t>
  </si>
  <si>
    <t>https://scooterok.pro/p869838502-porshen-4075-075.html</t>
  </si>
  <si>
    <t>https://scooterok.pro/p869838534-porshen-100-yamaha.html</t>
  </si>
  <si>
    <t>https://scooterok.pro/p869838561-porshen-4125-125.html</t>
  </si>
  <si>
    <t>https://scooterok.pro/p869838586-porshen-sbore-yamaha.html</t>
  </si>
  <si>
    <t>https://scooterok.pro/p869838612-porshen-4175-175.html</t>
  </si>
  <si>
    <t>https://scooterok.pro/p870040593-porshen-std-honda.html</t>
  </si>
  <si>
    <t>https://scooterok.pro/p870041757-porshen-025-honda.html</t>
  </si>
  <si>
    <t>https://scooterok.pro/p870042033-porshen-050-honda.html</t>
  </si>
  <si>
    <t>https://scooterok.pro/p870042050-porshen-075-honda.html</t>
  </si>
  <si>
    <t>https://scooterok.pro/p870042155-porshen-100-honda.html</t>
  </si>
  <si>
    <t>https://scooterok.pro/p871456334-bendiksobgonnaya-mufta-yamaha.html</t>
  </si>
  <si>
    <t>https://scooterok.pro/p871505722-porshen-175-honda.html</t>
  </si>
  <si>
    <t>https://scooterok.pro/p871511249-porshen-150-honda.html</t>
  </si>
  <si>
    <t>https://scooterok.pro/p871512098-porshen-125-honda.html</t>
  </si>
  <si>
    <t>https://scooterok.pro/p871513091-porshen-100-honda.html</t>
  </si>
  <si>
    <t>https://scooterok.pro/p871513975-porshen-075-honda.html</t>
  </si>
  <si>
    <t>https://scooterok.pro/p871514346-porshen-050-honda.html</t>
  </si>
  <si>
    <t>https://scooterok.pro/p871514846-porshen-025-honda.html</t>
  </si>
  <si>
    <t>https://scooterok.pro/p871516027-porshen-std-honda.html</t>
  </si>
  <si>
    <t>https://scooterok.pro/p871528180-porshen-deltaalpha-100.html</t>
  </si>
  <si>
    <t>https://scooterok.pro/p871531795-porshen-sbore-deltu.html</t>
  </si>
  <si>
    <t>https://scooterok.pro/p871574724-porshen-025-gy6.html</t>
  </si>
  <si>
    <t>https://scooterok.pro/p871576184-porshen-050-gy6.html</t>
  </si>
  <si>
    <t>https://scooterok.pro/p871591717-porshen-sbore-4400.html</t>
  </si>
  <si>
    <t>https://scooterok.pro/p871592021-porshen-sbore-gy6.html</t>
  </si>
  <si>
    <t>https://scooterok.pro/p871592123-porshen-sbore-4450.html</t>
  </si>
  <si>
    <t>https://scooterok.pro/p871629011-porshen-sbore-gy6.html</t>
  </si>
  <si>
    <t>https://scooterok.pro/p871630593-porshen-sbore-5050.html</t>
  </si>
  <si>
    <t>https://scooterok.pro/p871675630-porshen-sbore-deltu.html</t>
  </si>
  <si>
    <t>https://scooterok.pro/p871677635-porshen-sbore-deltu.html</t>
  </si>
  <si>
    <t>https://scooterok.pro/p871687002-porshen-gy6-kub.html</t>
  </si>
  <si>
    <t>https://scooterok.pro/p871690742-porshen-gy6-kub.html</t>
  </si>
  <si>
    <t>https://scooterok.pro/p871706423-porshen-deltaalpha-kub.html</t>
  </si>
  <si>
    <t>https://scooterok.pro/p871707741-porshen-deltaalpha-kub.html</t>
  </si>
  <si>
    <t>https://scooterok.pro/p871713181-porshen-deltaalphaactive-110.html</t>
  </si>
  <si>
    <t>https://scooterok.pro/p871714092-porshen-deltaalphaactive-110.html</t>
  </si>
  <si>
    <t>https://scooterok.pro/p871767346-akkumulyator-12v-12n5l.html</t>
  </si>
  <si>
    <t>https://scooterok.pro/p871771425-akkumulyator-12v-7ah.html</t>
  </si>
  <si>
    <t>https://scooterok.pro/p872894381-porshen-mmpalets-16mmhanterjianshe.html</t>
  </si>
  <si>
    <t>https://scooterok.pro/p872902036-remontnyj-karbyuratora-moped.html</t>
  </si>
  <si>
    <t>https://scooterok.pro/p872935012-amortizator-zadnij-yamaha.html</t>
  </si>
  <si>
    <t>https://scooterok.pro/p872935557-amortizator-zadnij-yamaha.html</t>
  </si>
  <si>
    <t>https://scooterok.pro/p874054593-porshen-525-std.html</t>
  </si>
  <si>
    <t>https://scooterok.pro/p874055295-porshen-525-025.html</t>
  </si>
  <si>
    <t>https://scooterok.pro/p874055439-porshen-525-050.html</t>
  </si>
  <si>
    <t>https://scooterok.pro/p874070425-porshen-honda-lead.html</t>
  </si>
  <si>
    <t>https://scooterok.pro/p876206748-bolt-perednego-amortizatora.html</t>
  </si>
  <si>
    <t>https://scooterok.pro/p878063099-akkumulyator-12v-9ah.html</t>
  </si>
  <si>
    <t>https://scooterok.pro/p878147781-akkumulyator-12v-10ah.html</t>
  </si>
  <si>
    <t>https://scooterok.pro/p878233879-element-vozdushnogo-filtra.html</t>
  </si>
  <si>
    <t>https://scooterok.pro/p878281607-porshnevaya-gruppa-honda.html</t>
  </si>
  <si>
    <t>https://scooterok.pro/p878285694-porshnevaya-gruppa-honda.html</t>
  </si>
  <si>
    <t>https://scooterok.pro/p878309258-porshnevaya-gruppa-honda.html</t>
  </si>
  <si>
    <t>https://scooterok.pro/p878322415-porshen-std-honda.html</t>
  </si>
  <si>
    <t>https://scooterok.pro/p878323107-porshen-025-honda.html</t>
  </si>
  <si>
    <t>https://scooterok.pro/p878323438-porshen-050-honda.html</t>
  </si>
  <si>
    <t>https://scooterok.pro/p878323596-porshen-050-honda.html</t>
  </si>
  <si>
    <t>https://scooterok.pro/p878324080-porshen-075-honda.html</t>
  </si>
  <si>
    <t>https://scooterok.pro/p878324115-porshen-100-honda.html</t>
  </si>
  <si>
    <t>https://scooterok.pro/p878324527-porshen-025-honda.html</t>
  </si>
  <si>
    <t>https://scooterok.pro/p878324687-porshen-std-honda.html</t>
  </si>
  <si>
    <t>https://scooterok.pro/p878325385-porshen-std-honda.html</t>
  </si>
  <si>
    <t>https://scooterok.pro/p878327047-porshen-025-honda.html</t>
  </si>
  <si>
    <t>https://scooterok.pro/p878327659-porshen-050-honda.html</t>
  </si>
  <si>
    <t>https://scooterok.pro/p878339719-porshen-5000-std.html</t>
  </si>
  <si>
    <t>https://scooterok.pro/p878340210-porshen-50mm-025.html</t>
  </si>
  <si>
    <t>https://scooterok.pro/p878340290-porshen-yamaha-diametr.html</t>
  </si>
  <si>
    <t>https://scooterok.pro/p878340331-porshen-5000-075.html</t>
  </si>
  <si>
    <t>https://scooterok.pro/p878340381-porshen-50mm-100.html</t>
  </si>
  <si>
    <t>https://scooterok.pro/p878428498-porshnevaya-gruppa-kub.html</t>
  </si>
  <si>
    <t>https://scooterok.pro/p878441228-porshnevaya-gruppa-honda.html</t>
  </si>
  <si>
    <t>https://scooterok.pro/p878445774-porshnevaya-gruppa-yamaha.html</t>
  </si>
  <si>
    <t>https://scooterok.pro/p879116223-filtr-vozdushnyj-sonic.html</t>
  </si>
  <si>
    <t>https://scooterok.pro/p880365154-vtulka-zadnej-zvezdy.html</t>
  </si>
  <si>
    <t>https://scooterok.pro/p880388811-amortizator-zadnij-msu.html</t>
  </si>
  <si>
    <t>https://scooterok.pro/p880423024-amortizator-zadnij-suzuki.html</t>
  </si>
  <si>
    <t>https://scooterok.pro/p880468619-gajka-zadnego-kolesa.html</t>
  </si>
  <si>
    <t>https://scooterok.pro/p880547613-porshnevaya-gruppa-yamaha.html</t>
  </si>
  <si>
    <t>https://scooterok.pro/p880555094-porshnevaya-gruppa-honda.html</t>
  </si>
  <si>
    <t>https://scooterok.pro/p880560371-porshnevaya-gruppa-honda.html</t>
  </si>
  <si>
    <t>https://scooterok.pro/p880580506-porshnevaya-gruppa-yamaha.html</t>
  </si>
  <si>
    <t>https://scooterok.pro/p882192930-perya-perednie-amortizator.html</t>
  </si>
  <si>
    <t>https://scooterok.pro/p882200579-porshnevaya-gruppa-honda.html</t>
  </si>
  <si>
    <t>https://scooterok.pro/p882207038-porshnevaya-gruppa-suzuki.html</t>
  </si>
  <si>
    <t>https://scooterok.pro/p882513338-maslonasosa-deltaalpha-70110.html</t>
  </si>
  <si>
    <t>https://scooterok.pro/p882525999-tsep-grm-delta.html</t>
  </si>
  <si>
    <t>https://scooterok.pro/p882529545-natyazhitelregulirovka-trosa-stsepleniya.html</t>
  </si>
  <si>
    <t>https://scooterok.pro/p882544385-patrubok-vpusknoj-karbyuratora.html</t>
  </si>
  <si>
    <t>https://scooterok.pro/p882553486-amortizator-zadnij-honda.html</t>
  </si>
  <si>
    <t>https://scooterok.pro/p883159208-tarelka-klapana-mtdnepr.html</t>
  </si>
  <si>
    <t>https://scooterok.pro/p883162434-salnik-drenazhnoj-trubki.html</t>
  </si>
  <si>
    <t>https://scooterok.pro/p886008979-zvezda-zadnyaya-428.html</t>
  </si>
  <si>
    <t>https://scooterok.pro/p886026778-porshnevaya-gruppa-honda.html</t>
  </si>
  <si>
    <t>https://scooterok.pro/p886064526-porshnevaya-gruppa-benzopila.html</t>
  </si>
  <si>
    <t>https://scooterok.pro/p886068512-kolenval-benzopily-goodluck.html</t>
  </si>
  <si>
    <t>https://scooterok.pro/p886070616-plastik-golova-viper.html</t>
  </si>
  <si>
    <t>https://scooterok.pro/p886072002-plastik-golova-viper.html</t>
  </si>
  <si>
    <t>https://scooterok.pro/p886078293-karter-levyj-deltaalphaactive.html</t>
  </si>
  <si>
    <t>https://scooterok.pro/p886085590-povoroty-viper-race.html</t>
  </si>
  <si>
    <t>https://scooterok.pro/p886186425-plastik-krylo-viper.html</t>
  </si>
  <si>
    <t>https://scooterok.pro/p886190107-obtekatel-sonic-125.html</t>
  </si>
  <si>
    <t>https://scooterok.pro/p886233304-stator-generatora-sbore.html</t>
  </si>
  <si>
    <t>https://scooterok.pro/p886252221-krylchatka-alyuminivaya-perednego.html</t>
  </si>
  <si>
    <t>https://scooterok.pro/p886306566-roliki-variatora-honda.html</t>
  </si>
  <si>
    <t>https://scooterok.pro/p886315827-roliki-variatora-honda.html</t>
  </si>
  <si>
    <t>https://scooterok.pro/p886568285-koltsa-porshnevye-mototsikl.html</t>
  </si>
  <si>
    <t>https://scooterok.pro/p886575144-koltsa-porshnevye-sovetskij.html</t>
  </si>
  <si>
    <t>https://scooterok.pro/p886576340-koltsa-porshnevye-mtdneprural.html</t>
  </si>
  <si>
    <t>https://scooterok.pro/p886577139-koltsa-porshnevye-mtdneprural.html</t>
  </si>
  <si>
    <t>https://scooterok.pro/p886596829-koltsa-porshnevye-sovetskij.html</t>
  </si>
  <si>
    <t>https://scooterok.pro/p886605478-koltsa-porshnevye-750.html</t>
  </si>
  <si>
    <t>https://scooterok.pro/p886608573-koltsa-porshnevye-750.html</t>
  </si>
  <si>
    <t>https://scooterok.pro/p886608930-koltsa-porshnevye-kompresionnye.html</t>
  </si>
  <si>
    <t>https://scooterok.pro/p886661982-bak-toplivnyj-delta.html</t>
  </si>
  <si>
    <t>https://scooterok.pro/p886672634-klyuch-svechnoj-ruchkoj.html</t>
  </si>
  <si>
    <t>https://scooterok.pro/p886682021-porshen-sbore-mototsiklkvadrotsiklatv.html</t>
  </si>
  <si>
    <t>https://scooterok.pro/p886688073-bak-toplivnyj-delta.html</t>
  </si>
  <si>
    <t>https://scooterok.pro/p886698341-korpus-fary-alpha.html</t>
  </si>
  <si>
    <t>https://scooterok.pro/p886846283-plastik-lyzha-levaya.html</t>
  </si>
  <si>
    <t>https://scooterok.pro/p886894915-kommutator-gy6-5080100125150.html</t>
  </si>
  <si>
    <t>https://scooterok.pro/p886928933-krylchatka-variatora-honda.html</t>
  </si>
  <si>
    <t>https://scooterok.pro/p888298595-elektrostarter-dvigatelya-gy6.html</t>
  </si>
  <si>
    <t>https://scooterok.pro/p888309036-amortizator-zadnij-yamaha.html</t>
  </si>
  <si>
    <t>https://scooterok.pro/p888519469-rul-vajper-rejs.html</t>
  </si>
  <si>
    <t>https://scooterok.pro/p888520414-amortizator-mono-365.html</t>
  </si>
  <si>
    <t>https://scooterok.pro/p888520545-amortizator-mono-290.html</t>
  </si>
  <si>
    <t>https://scooterok.pro/p888521603-amortizator-zadnij-reguliruemyj.html</t>
  </si>
  <si>
    <t>https://scooterok.pro/p888521920-akkumulyator-18ah-1602a.html</t>
  </si>
  <si>
    <t>https://scooterok.pro/p888523471-stakan-perednej-vilki.html</t>
  </si>
  <si>
    <t>https://scooterok.pro/p888886551-kryshka-variatora-kitajskaya.html</t>
  </si>
  <si>
    <t>https://scooterok.pro/p889438113-podshipnik-kolenvala-honda.html</t>
  </si>
  <si>
    <t>https://scooterok.pro/p889606020-shpilki-tsilindra-honda.html</t>
  </si>
  <si>
    <t>https://scooterok.pro/p889608533-kolenval-honda-dio.html</t>
  </si>
  <si>
    <t>https://scooterok.pro/p889611493-shatun-honda-tact.html</t>
  </si>
  <si>
    <t>https://scooterok.pro/p889624749-shlem-detskij-zakrytyj.html</t>
  </si>
  <si>
    <t>https://scooterok.pro/p889660614-steklo-vetrovoe-universalnoe.html</t>
  </si>
  <si>
    <t>https://scooterok.pro/p889665024-steklo-vetrovoe-universalnoe.html</t>
  </si>
  <si>
    <t>https://scooterok.pro/p889666391-steklo-vetrovoe-universalnoe.html</t>
  </si>
  <si>
    <t>https://scooterok.pro/p889677447-svecha-zazhiganiya-benzopila.html</t>
  </si>
  <si>
    <t>https://scooterok.pro/p889684210-patrubok-vozdushnogo-filtra.html</t>
  </si>
  <si>
    <t>https://scooterok.pro/p889687874-salnik-kolenvala-honda.html</t>
  </si>
  <si>
    <t>https://scooterok.pro/p889692954-krylchatka-variatora-perednego.html</t>
  </si>
  <si>
    <t>https://scooterok.pro/p889711608-maslonasos-suzuki-100.html</t>
  </si>
  <si>
    <t>https://scooterok.pro/p889719661-remen-746h18-honda.html</t>
  </si>
  <si>
    <t>https://scooterok.pro/p889733933-remen-650h155-honda.html</t>
  </si>
  <si>
    <t>https://scooterok.pro/p889738850-remen-746h18-honda.html</t>
  </si>
  <si>
    <t>https://scooterok.pro/p891585809-plastik-pit-bajk.html</t>
  </si>
  <si>
    <t>https://scooterok.pro/p891598837-rem-perednej-vilki.html</t>
  </si>
  <si>
    <t>https://scooterok.pro/p891608374-bolt-tormoznoj-sistemy.html</t>
  </si>
  <si>
    <t>https://scooterok.pro/p891612392-privod-spidometra-zonder.html</t>
  </si>
  <si>
    <t>https://scooterok.pro/p891656433-dvornik-elektricheskij-dlya.html</t>
  </si>
  <si>
    <t>https://scooterok.pro/p892181056-kamera-300.html</t>
  </si>
  <si>
    <t>https://scooterok.pro/p892253605-bak-toplivnyj-soniccb125150200250.html</t>
  </si>
  <si>
    <t>https://scooterok.pro/p892254709-bak-toplivnyj-soniccb125150200250.html</t>
  </si>
  <si>
    <t>https://scooterok.pro/p892257547-bak-toplivnyj-soniccb125150200250.html</t>
  </si>
  <si>
    <t>https://scooterok.pro/p892259826-fara-dopolnitelnaya-svetodiodnaya.html</t>
  </si>
  <si>
    <t>https://scooterok.pro/p892269323-zamok-tsepizveno-428h.html</t>
  </si>
  <si>
    <t>https://scooterok.pro/p892275943-podushka-kreplenie-dvigatelya.html</t>
  </si>
  <si>
    <t>https://scooterok.pro/p892323202-kryshka-dvigatelyastsepleniya-pitbajk.html</t>
  </si>
  <si>
    <t>https://scooterok.pro/p892347150-sajlentblok-dvigatelya-zubr.html</t>
  </si>
  <si>
    <t>https://scooterok.pro/p892415187-tsep-privoda-kolesa.html</t>
  </si>
  <si>
    <t>https://scooterok.pro/p892426693-tsep-hodovaya-privoda.html</t>
  </si>
  <si>
    <t>https://scooterok.pro/p892430213-tsep-privoda-kolesa.html</t>
  </si>
  <si>
    <t>https://scooterok.pro/p892464510-tsep-privoda-kolesa.html</t>
  </si>
  <si>
    <t>https://scooterok.pro/p892533136-tsep-privoda-kolesa.html</t>
  </si>
  <si>
    <t>https://scooterok.pro/p892625826-dvigatel-sbore-deltaalphaactive.html</t>
  </si>
  <si>
    <t>https://scooterok.pro/p892665696-rychag-stsepleniya-moto.html</t>
  </si>
  <si>
    <t>https://scooterok.pro/p892728284-bak-toplivnyj-pitbajk.html</t>
  </si>
  <si>
    <t>https://scooterok.pro/p892751547-kamera-12070-400.html</t>
  </si>
  <si>
    <t>https://scooterok.pro/p892751548-kamera-25275-17tajvan.html</t>
  </si>
  <si>
    <t>https://scooterok.pro/p892751549-kamera-25275.html</t>
  </si>
  <si>
    <t>https://scooterok.pro/p892751550-kamera-250.html</t>
  </si>
  <si>
    <t>https://scooterok.pro/p892751551-kamera-250.html</t>
  </si>
  <si>
    <t>https://scooterok.pro/p892751552-kamera-300.html</t>
  </si>
  <si>
    <t>https://scooterok.pro/p892751553-kamera-300-18kitaj.html</t>
  </si>
  <si>
    <t>https://scooterok.pro/p892751554-kamera-butilovaya-350.html</t>
  </si>
  <si>
    <t>https://scooterok.pro/p892751555-kamera-350.html</t>
  </si>
  <si>
    <t>https://scooterok.pro/p892751556-kamera-300-deestone.html</t>
  </si>
  <si>
    <t>https://scooterok.pro/p892751557-kamera-375.html</t>
  </si>
  <si>
    <t>https://scooterok.pro/p892751558-kamera-13070-marelli.html</t>
  </si>
  <si>
    <t>https://scooterok.pro/p892751559-kamera-400.html</t>
  </si>
  <si>
    <t>https://scooterok.pro/p892751560-kamera-275-tajvan.html</t>
  </si>
  <si>
    <t>https://scooterok.pro/p892751561-kamera-12070-12mototech.html</t>
  </si>
  <si>
    <t>https://scooterok.pro/p892751562-kamera-13060-mototech.html</t>
  </si>
  <si>
    <t>https://scooterok.pro/p892751563-kamera-13070-13kitaj.html</t>
  </si>
  <si>
    <t>https://scooterok.pro/p892751564-kamera-300-10timsun.html</t>
  </si>
  <si>
    <t>https://scooterok.pro/p892751565-kamera-350-18vetnam.html</t>
  </si>
  <si>
    <t>https://scooterok.pro/p892751566-kamera-300.html</t>
  </si>
  <si>
    <t>https://scooterok.pro/p892751567-kamera-300.html</t>
  </si>
  <si>
    <t>https://scooterok.pro/p892766185-otvetnaya-chast-kardana.html</t>
  </si>
  <si>
    <t>https://scooterok.pro/p892904618-podnozhka-tsentralnaya-stoyanochnaya.html</t>
  </si>
  <si>
    <t>https://scooterok.pro/p893882226-tormoznaya-nozhka-alfa.html</t>
  </si>
  <si>
    <t>https://scooterok.pro/p893882227-plastik-bokovushki-pod.html</t>
  </si>
  <si>
    <t>https://scooterok.pro/p893882228-sajlentblok-mayatnika-deltaalpha.html</t>
  </si>
  <si>
    <t>https://scooterok.pro/p893882229-prokladki-dvigatelya-polnyj.html</t>
  </si>
  <si>
    <t>https://scooterok.pro/p893882230-tsep-grm-deltaalpha.html</t>
  </si>
  <si>
    <t>https://scooterok.pro/p893882231-podnozhka-tsentralnaya-delta.html</t>
  </si>
  <si>
    <t>https://scooterok.pro/p893882232-zvezda-perednyaya-428h15.html</t>
  </si>
  <si>
    <t>https://scooterok.pro/p893882233-pedali-tormoza-alpha.html</t>
  </si>
  <si>
    <t>https://scooterok.pro/p893882234-tsentralnoj-podnozhki-delta.html</t>
  </si>
  <si>
    <t>https://scooterok.pro/p893882235-zvezda-perednyaya-alphadeltaactive.html</t>
  </si>
  <si>
    <t>https://scooterok.pro/p893882236-zvezda-perednyaya-veduschaya.html</t>
  </si>
  <si>
    <t>https://scooterok.pro/p893882237-pylnik-perednej-vilki.html</t>
  </si>
  <si>
    <t>https://scooterok.pro/p893882238-fonar-zadnij-alpha.html</t>
  </si>
  <si>
    <t>https://scooterok.pro/p893882239-prokladki-porshnevoj-kub.html</t>
  </si>
  <si>
    <t>https://scooterok.pro/p893882240-prokladki-tsilindra-delta.html</t>
  </si>
  <si>
    <t>https://scooterok.pro/p893882241-karter-deltaalphaactive-72110.html</t>
  </si>
  <si>
    <t>https://scooterok.pro/p893882244-tsep-grm-84l.html</t>
  </si>
  <si>
    <t>https://scooterok.pro/p893882245-tsep-grm-delta.html</t>
  </si>
  <si>
    <t>https://scooterok.pro/p893882246-probka-regulirovki-klapanov.html</t>
  </si>
  <si>
    <t>https://scooterok.pro/p893882247-zvezda-perednyaya-alphadeltaactive.html</t>
  </si>
  <si>
    <t>https://scooterok.pro/p893882248-salniki-perednej-vilki.html</t>
  </si>
  <si>
    <t>https://scooterok.pro/p893882249-salniki-dvigatelya-delta.html</t>
  </si>
  <si>
    <t>https://scooterok.pro/p893882250-zvezda-perednyaya-42817.html</t>
  </si>
  <si>
    <t>https://scooterok.pro/p893882251-tsep-grm-25h.html</t>
  </si>
  <si>
    <t>https://scooterok.pro/p893882252-tsep-grm-110.html</t>
  </si>
  <si>
    <t>https://scooterok.pro/p893882253-kommutator-deltaalpha-vyhoda.html</t>
  </si>
  <si>
    <t>https://scooterok.pro/p893882254-fara-vstavka-svetodiodnaya.html</t>
  </si>
  <si>
    <t>https://scooterok.pro/p893882255-zvyozdy-delta-428.html</t>
  </si>
  <si>
    <t>https://scooterok.pro/p893882256-fara-vstavka-kruglaya.html</t>
  </si>
  <si>
    <t>https://scooterok.pro/p893882257-kryshka-kolenvala-delta.html</t>
  </si>
  <si>
    <t>https://scooterok.pro/p893882258-bolt-natyazhitelya-tsepi.html</t>
  </si>
  <si>
    <t>https://scooterok.pro/p893882259-disk-kolesnyj-zadnij.html</t>
  </si>
  <si>
    <t>https://scooterok.pro/p893882260-kryshka-kruglaya-dva.html</t>
  </si>
  <si>
    <t>https://scooterok.pro/p893882261-sidene-perednee-delta.html</t>
  </si>
  <si>
    <t>https://scooterok.pro/p893921429-stupitsa-zadnego-kolesa.html</t>
  </si>
  <si>
    <t>https://scooterok.pro/p893937464-kreplenie-zerkal-rul.html</t>
  </si>
  <si>
    <t>https://scooterok.pro/p893948568-karbyurator-cgcbybr-200250.html</t>
  </si>
  <si>
    <t>https://scooterok.pro/p893972560-zamok-bardachka-izh.html</t>
  </si>
  <si>
    <t>https://scooterok.pro/p893987399-fara-dopolnitelnaya-svetodiodnaya.html</t>
  </si>
  <si>
    <t>https://scooterok.pro/p893992464-fara-dopolnitelnaya-svetodiodnaya.html</t>
  </si>
  <si>
    <t>https://scooterok.pro/p895091577-dvigatel-deltaalphaactive-125.html</t>
  </si>
  <si>
    <t>https://scooterok.pro/p895101300-dvigatel-dlya-kvadrotsiklaatv.html</t>
  </si>
  <si>
    <t>https://scooterok.pro/p895113946-roliki-tsepi-grm.html</t>
  </si>
  <si>
    <t>https://scooterok.pro/p895120573-chehol-sideniya-moto.html</t>
  </si>
  <si>
    <t>https://scooterok.pro/p895153375-korobka-peredach-pitbajk.html</t>
  </si>
  <si>
    <t>https://scooterok.pro/p895163694-fara-zadnyaya-stop.html</t>
  </si>
  <si>
    <t>https://scooterok.pro/p895166707-maslo-motul-8100.html</t>
  </si>
  <si>
    <t>https://scooterok.pro/p895167618-karbyurator-cbcg125150200250-kub.html</t>
  </si>
  <si>
    <t>https://scooterok.pro/p895174556-porshen-moto-250.html</t>
  </si>
  <si>
    <t>https://scooterok.pro/p895200836-karbyurator-vertikalnyj-sport.html</t>
  </si>
  <si>
    <t>https://scooterok.pro/p895201331-karbyurator-cbcg125150200250-kub.html</t>
  </si>
  <si>
    <t>https://scooterok.pro/p895201521-karbyurator-cbcg250-400.html</t>
  </si>
  <si>
    <t>https://scooterok.pro/p895202778-perya-perednie-amortizator.html</t>
  </si>
  <si>
    <t>https://scooterok.pro/p895232473-prokladki-porshnevoj-gy6.html</t>
  </si>
  <si>
    <t>https://scooterok.pro/p895232485-prokladki-porshnevoj-gy6.html</t>
  </si>
  <si>
    <t>https://scooterok.pro/p895232487-prokladki-dvigatelya-gy6.html</t>
  </si>
  <si>
    <t>https://scooterok.pro/p895232489-prokladki-dvigatelya-gy6.html</t>
  </si>
  <si>
    <t>https://scooterok.pro/p895232491-prokladki-porshnevoj-gy6.html</t>
  </si>
  <si>
    <t>https://scooterok.pro/p895232493-tsep-grm-2h3.html</t>
  </si>
  <si>
    <t>https://scooterok.pro/p895232495-tsep-grm-2h3.html</t>
  </si>
  <si>
    <t>https://scooterok.pro/p895232497-sektor-zavodnoj-gy6.html</t>
  </si>
  <si>
    <t>https://scooterok.pro/p895232498-klapana-vpusknoj-vypusknoj.html</t>
  </si>
  <si>
    <t>https://scooterok.pro/p895232501-porshen-sbore-5000.html</t>
  </si>
  <si>
    <t>https://scooterok.pro/p895232503-remen-669h18-dlya.html</t>
  </si>
  <si>
    <t>https://scooterok.pro/p895232505-karbyurator-gy6-kub.html</t>
  </si>
  <si>
    <t>https://scooterok.pro/p895232507-plastik-poddon-grand.html</t>
  </si>
  <si>
    <t>https://scooterok.pro/p895232509-statorobmotka-generatora-gy6.html</t>
  </si>
  <si>
    <t>https://scooterok.pro/p895262728-svecha-zazhiganiya-b7tc.html</t>
  </si>
  <si>
    <t>https://scooterok.pro/p895280070-svecha-marshal-a7tp.html</t>
  </si>
  <si>
    <t>https://scooterok.pro/p895289696-porshen-pitbajkdeltaalphaactive-140.html</t>
  </si>
  <si>
    <t>https://scooterok.pro/p895339389-lampa-fary-led2.html</t>
  </si>
  <si>
    <t>https://scooterok.pro/p895341510-lampa-fary-led4.html</t>
  </si>
  <si>
    <t>https://scooterok.pro/p895350723-svecha-d8tv-platinovaya.html</t>
  </si>
  <si>
    <t>https://scooterok.pro/p895361998-svecha-dlya-mototsikla.html</t>
  </si>
  <si>
    <t>https://scooterok.pro/p895366055-svecha-b7tc-skuter.html</t>
  </si>
  <si>
    <t>https://scooterok.pro/p895879631-shesternya-maslonasosa-dvigatelya.html</t>
  </si>
  <si>
    <t>https://scooterok.pro/p895879632-vtulki-napravlyayuschie-porshnevoj.html</t>
  </si>
  <si>
    <t>https://scooterok.pro/p895879633-sajlentblok-podveski-gy6.html</t>
  </si>
  <si>
    <t>https://scooterok.pro/p895879634-sajlentblok-podveski-gy6.html</t>
  </si>
  <si>
    <t>https://scooterok.pro/p895879635-podnozhka-tsentralnaya-stoyanochnaya.html</t>
  </si>
  <si>
    <t>https://scooterok.pro/p895879636-porshnevaya-gruppa-gy6.html</t>
  </si>
  <si>
    <t>https://scooterok.pro/p895879637-prokladki-porshnevoj-gy6.html</t>
  </si>
  <si>
    <t>https://scooterok.pro/p895879638-prokladki-porshnevoj-gy6.html</t>
  </si>
  <si>
    <t>https://scooterok.pro/p895879639-prokladki-dvigatelya-gy6.html</t>
  </si>
  <si>
    <t>https://scooterok.pro/p895879640-prokladki-dvigatelya-gy6.html</t>
  </si>
  <si>
    <t>https://scooterok.pro/p895879641-golovka-tsilindra-gy6.html</t>
  </si>
  <si>
    <t>https://scooterok.pro/p895879642-tsep-grm-2h3.html</t>
  </si>
  <si>
    <t>https://scooterok.pro/p895879643-tsep-grm-2h3.html</t>
  </si>
  <si>
    <t>https://scooterok.pro/p895879644-remen-835h20h30-gy6.html</t>
  </si>
  <si>
    <t>https://scooterok.pro/p895879645-remen-835h20-gy6.html</t>
  </si>
  <si>
    <t>https://scooterok.pro/p895879646-rele-regulyator-napryazheniya.html</t>
  </si>
  <si>
    <t>https://scooterok.pro/p895879647-porshnevaya-gruppa-wh125.html</t>
  </si>
  <si>
    <t>https://scooterok.pro/p895879648-rele-regulyator-napryazheniya.html</t>
  </si>
  <si>
    <t>https://scooterok.pro/p895879649-variator-perednij-gy6.html</t>
  </si>
  <si>
    <t>https://scooterok.pro/p895879650-klapana-vpusknoj-vypusknoj.html</t>
  </si>
  <si>
    <t>https://scooterok.pro/p895879651-podshipnik-6002-sharikovyj.html</t>
  </si>
  <si>
    <t>https://scooterok.pro/p895879653-shesternya-bendiksa-dvojnaya.html</t>
  </si>
  <si>
    <t>https://scooterok.pro/p895879654-golovka-tsilindra-150keeway.html</t>
  </si>
  <si>
    <t>https://scooterok.pro/p895879655-kommutator-gy6-150.html</t>
  </si>
  <si>
    <t>https://scooterok.pro/p895931710-element-vozdushnogo-filtra.html</t>
  </si>
  <si>
    <t>https://scooterok.pro/p895931711-element-vozdushnogo-filtra.html</t>
  </si>
  <si>
    <t>https://scooterok.pro/p895931712-element-vozdushnogo-filtra.html</t>
  </si>
  <si>
    <t>https://scooterok.pro/p895931713-element-vozdushnogo-filtra.html</t>
  </si>
  <si>
    <t>https://scooterok.pro/p895931714-filtr-vozdushnyj-sbore.html</t>
  </si>
  <si>
    <t>https://scooterok.pro/p895931715-element-vozdushnogo-filtra.html</t>
  </si>
  <si>
    <t>https://scooterok.pro/p895931716-filtr-vozdushnyj-sbore.html</t>
  </si>
  <si>
    <t>https://scooterok.pro/p895931717-element-vozdushnogo-filtra.html</t>
  </si>
  <si>
    <t>https://scooterok.pro/p895931718-element-vozdushnogo-filtra.html</t>
  </si>
  <si>
    <t>https://scooterok.pro/p895974352-plastik-golova-vajper.html</t>
  </si>
  <si>
    <t>https://scooterok.pro/p895991214-klema-akkumulyatora-100.html</t>
  </si>
  <si>
    <t>https://scooterok.pro/p895996303-amortizator-zadnij-yamaha.html</t>
  </si>
  <si>
    <t>https://scooterok.pro/p896005734-salniki-perednej-vilki.html</t>
  </si>
  <si>
    <t>https://scooterok.pro/p896022570-zvezda-zadnyaya-atv.html</t>
  </si>
  <si>
    <t>https://scooterok.pro/p896045410-kolodki-tormoznye-diskovyj.html</t>
  </si>
  <si>
    <t>https://scooterok.pro/p896073126-tormoznye-zadnie-kolodki.html</t>
  </si>
  <si>
    <t>https://scooterok.pro/p896079361-tormoznye-kolodki-perednie.html</t>
  </si>
  <si>
    <t>https://scooterok.pro/p897242479-gofry-perednih-amortizatorov.html</t>
  </si>
  <si>
    <t>https://scooterok.pro/p897242480-salniki-dvigatelya-moto.html</t>
  </si>
  <si>
    <t>https://scooterok.pro/p897242481-val-zavodnoj-moto.html</t>
  </si>
  <si>
    <t>https://scooterok.pro/p897242482-steklo-zadnego-stopa.html</t>
  </si>
  <si>
    <t>https://scooterok.pro/p897242483-tsep-grm-cbzs125150sonic.html</t>
  </si>
  <si>
    <t>https://scooterok.pro/p897242484-gofry-perednih-amortizatorov.html</t>
  </si>
  <si>
    <t>https://scooterok.pro/p897242486-zamok-navesnoj-zvukovoj.html</t>
  </si>
  <si>
    <t>https://scooterok.pro/p897242487-podshipnik-kolenvala-6203.html</t>
  </si>
  <si>
    <t>https://scooterok.pro/p897242488-koltsa-porshnevye-40mm.html</t>
  </si>
  <si>
    <t>https://scooterok.pro/p897242489-rem-komplekt-karbyuratora.html</t>
  </si>
  <si>
    <t>https://scooterok.pro/p897242490-knopki-sht-chernye.html</t>
  </si>
  <si>
    <t>https://scooterok.pro/p897242491-podshipnik-rulevoj-sbore.html</t>
  </si>
  <si>
    <t>https://scooterok.pro/p897242492-knopka-bldalnij-svet.html</t>
  </si>
  <si>
    <t>https://scooterok.pro/p897242493-knopki-viper-activehonda.html</t>
  </si>
  <si>
    <t>https://scooterok.pro/p897242494-amortizator-perednij-vajper.html</t>
  </si>
  <si>
    <t>https://scooterok.pro/p897242495-stop-viper-tornado.html</t>
  </si>
  <si>
    <t>https://scooterok.pro/p897242496-napravlyayuschie-tsepi-grm.html</t>
  </si>
  <si>
    <t>https://scooterok.pro/p897242497-schitok-perednij-tiger.html</t>
  </si>
  <si>
    <t>https://scooterok.pro/p897242500-bokovina-pod-sidenem.html</t>
  </si>
  <si>
    <t>https://scooterok.pro/p897242501-bokovina-pod-sidenem.html</t>
  </si>
  <si>
    <t>https://scooterok.pro/p897242502-bokovina-pod-sidenem.html</t>
  </si>
  <si>
    <t>https://scooterok.pro/p897242503-bokovina-pod-sidenem.html</t>
  </si>
  <si>
    <t>https://scooterok.pro/p897242504-plastik-klyuv-deko.html</t>
  </si>
  <si>
    <t>https://scooterok.pro/p897242505-klyuv-viper-navigator.html</t>
  </si>
  <si>
    <t>https://scooterok.pro/p897242506-diski-stsepleniya-dvigatelya.html</t>
  </si>
  <si>
    <t>https://scooterok.pro/p897242507-tormoznye-kolodki-zubr.html</t>
  </si>
  <si>
    <t>https://scooterok.pro/p897242508-vilochki-kpp-jawayava.html</t>
  </si>
  <si>
    <t>https://scooterok.pro/p897242509-ventilyator-ohlazhdeniya-radiatora.html</t>
  </si>
  <si>
    <t>https://scooterok.pro/p897331932-trojnik-tormoznoj-sistemy.html</t>
  </si>
  <si>
    <t>https://scooterok.pro/p897333073-zadnyaya-kvadrotsiklatv-150200250.html</t>
  </si>
  <si>
    <t>https://scooterok.pro/p897333592-semnik-gajki-obgonnoj.html</t>
  </si>
  <si>
    <t>https://scooterok.pro/p897334355-chehol-sidenya-hondatact.html</t>
  </si>
  <si>
    <t>https://scooterok.pro/p897337710-tros-spidometra-honda.html</t>
  </si>
  <si>
    <t>https://scooterok.pro/p897340371-porshen-sbore-delta.html</t>
  </si>
  <si>
    <t>https://scooterok.pro/p897350368-stseplenie-tsentrobezhnoe-kvadrotsikl.html</t>
  </si>
  <si>
    <t>https://scooterok.pro/p897354987-povoroty-perednie-yamaha.html</t>
  </si>
  <si>
    <t>https://scooterok.pro/p897357815-karter-mototsikl-150200.html</t>
  </si>
  <si>
    <t>https://scooterok.pro/p897368962-chehol-sidenya-viper.html</t>
  </si>
  <si>
    <t>https://scooterok.pro/p897369540-semnik-zvezdy-grm.html</t>
  </si>
  <si>
    <t>https://scooterok.pro/p897369666-semnik-magneto-gy6.html</t>
  </si>
  <si>
    <t>https://scooterok.pro/p897370631-kryshka-zvezdy-moto.html</t>
  </si>
  <si>
    <t>https://scooterok.pro/p897439350-rem-dvuhporshnevogo-supporta.html</t>
  </si>
  <si>
    <t>https://scooterok.pro/p898765212-prokladka-glushitelya-honda.html</t>
  </si>
  <si>
    <t>https://scooterok.pro/p898765213-pruzhina-zadnego-stsepleniya.html</t>
  </si>
  <si>
    <t>https://scooterok.pro/p898765214-pruzhina-zadnego-variatora.html</t>
  </si>
  <si>
    <t>https://scooterok.pro/p898765215-gajka-zadnego-variatorastsepleniya.html</t>
  </si>
  <si>
    <t>https://scooterok.pro/p898765216-razem-rele-regulyatora.html</t>
  </si>
  <si>
    <t>https://scooterok.pro/p898765217-kolenval-sbore-honda.html</t>
  </si>
  <si>
    <t>https://scooterok.pro/p898765218-porshen-honda-dio.html</t>
  </si>
  <si>
    <t>https://scooterok.pro/p898765219-tormoznye-kolodki-barabannye.html</t>
  </si>
  <si>
    <t>https://scooterok.pro/p898765220-podshipnik-rulevoj-traversy.html</t>
  </si>
  <si>
    <t>https://scooterok.pro/p898765221-golovka-tsilindra-honda.html</t>
  </si>
  <si>
    <t>https://scooterok.pro/p898765222-remontnyj-komplekt-karbyuratora.html</t>
  </si>
  <si>
    <t>https://scooterok.pro/p898765223-podshipnik-rulya-honda.html</t>
  </si>
  <si>
    <t>https://scooterok.pro/p898765225-podshipnik-kolenvala-honda.html</t>
  </si>
  <si>
    <t>https://scooterok.pro/p899306563-knopkaklavisha-universalnaya-provodami.html</t>
  </si>
  <si>
    <t>https://scooterok.pro/p899310735-remen-729175-pod.html</t>
  </si>
  <si>
    <t>https://scooterok.pro/p899313326-zvezda-perednyaya-mototsikl.html</t>
  </si>
  <si>
    <t>https://scooterok.pro/p899314723-tsep-privoda-kolesa.html</t>
  </si>
  <si>
    <t>https://scooterok.pro/p899330110-tsep-privoda-kolesa.html</t>
  </si>
  <si>
    <t>https://scooterok.pro/p899331937-tsep-privoda-kolesa.html</t>
  </si>
  <si>
    <t>https://scooterok.pro/p899332958-tsep-privoda-kolesa.html</t>
  </si>
  <si>
    <t>https://scooterok.pro/p899335926-tsep-privoda-kolesa.html</t>
  </si>
  <si>
    <t>https://scooterok.pro/p899338532-tsep-privoda-kolesa.html</t>
  </si>
  <si>
    <t>https://scooterok.pro/p899339695-naklejka-kryshku-benzobaka.html</t>
  </si>
  <si>
    <t>https://scooterok.pro/p899341642-naklejka-cherep-shleme.html</t>
  </si>
  <si>
    <t>https://scooterok.pro/p899342835-naklejka-racing-development.html</t>
  </si>
  <si>
    <t>https://scooterok.pro/p899344478-naklejka-ktm.html</t>
  </si>
  <si>
    <t>https://scooterok.pro/p899350741-naklejka-yamaha.html</t>
  </si>
  <si>
    <t>https://scooterok.pro/p899353437-naklejka-relefnaya-cherep.html</t>
  </si>
  <si>
    <t>https://scooterok.pro/p899361974-brelok-yamaha-rezinovyj.html</t>
  </si>
  <si>
    <t>https://scooterok.pro/p899363251-brelok-honda-rezinovyj.html</t>
  </si>
  <si>
    <t>https://scooterok.pro/p899375005-porshen-sbore-dvigatel.html</t>
  </si>
  <si>
    <t>https://scooterok.pro/p900726210-porshen-sbore-mototsiklkvadrotsiklatv.html</t>
  </si>
  <si>
    <t>https://scooterok.pro/p900730916-kommutator-yamaha-jog.html</t>
  </si>
  <si>
    <t>https://scooterok.pro/p900730917-remontnyj-komplekt-karbyuratora.html</t>
  </si>
  <si>
    <t>https://scooterok.pro/p900730918-porshnevaya-gruppa-yamaha.html</t>
  </si>
  <si>
    <t>https://scooterok.pro/p900730919-variator-perednij-yamaha.html</t>
  </si>
  <si>
    <t>https://scooterok.pro/p900730920-datchik-holla-yamaha.html</t>
  </si>
  <si>
    <t>https://scooterok.pro/p900730921-plastik-klyuv-perednij.html</t>
  </si>
  <si>
    <t>https://scooterok.pro/p900730922-plastik-zaschita-nog.html</t>
  </si>
  <si>
    <t>https://scooterok.pro/p900730923-support-tormoznoj-nizhnij.html</t>
  </si>
  <si>
    <t>https://scooterok.pro/p900730924-roliki-variatora-suzuki.html</t>
  </si>
  <si>
    <t>https://scooterok.pro/p900730925-roliki-variatora-suzuki.html</t>
  </si>
  <si>
    <t>https://scooterok.pro/p900730926-roliki-variatora-17h12.html</t>
  </si>
  <si>
    <t>https://scooterok.pro/p900730927-steklo-fary-suzuki.html</t>
  </si>
  <si>
    <t>https://scooterok.pro/p900730928-koltsa-porshnevye-suzuki.html</t>
  </si>
  <si>
    <t>https://scooterok.pro/p900730929-svecha-bm6a-benzopilamotokosa.html</t>
  </si>
  <si>
    <t>https://scooterok.pro/p900730930-svecha-zazhiganiya-a7tv.html</t>
  </si>
  <si>
    <t>https://scooterok.pro/p900730931-nadsvechnik-silikonovymi-rezinkami.html</t>
  </si>
  <si>
    <t>https://scooterok.pro/p900730932-nadsvechnik-silikonovym-nakonechnikami.html</t>
  </si>
  <si>
    <t>https://scooterok.pro/p900730933-nadsvechnik-moto-gradusov.html</t>
  </si>
  <si>
    <t>https://scooterok.pro/p900730935-svecha-torch-zazhiganiya.html</t>
  </si>
  <si>
    <t>https://scooterok.pro/p900730936-lepestkovyj-klapan-honda.html</t>
  </si>
  <si>
    <t>https://scooterok.pro/p900730937-porshen-honda-lead.html</t>
  </si>
  <si>
    <t>https://scooterok.pro/p900730938-porshen-honda-levad.html</t>
  </si>
  <si>
    <t>https://scooterok.pro/p900730939-porshen-honda-lead.html</t>
  </si>
  <si>
    <t>https://scooterok.pro/p900730940-remkomplekt-vilki-honda.html</t>
  </si>
  <si>
    <t>https://scooterok.pro/p900730941-variator-perednij-honda.html</t>
  </si>
  <si>
    <t>https://scooterok.pro/p900730942-variator-perednij-sportivnyj.html</t>
  </si>
  <si>
    <t>https://scooterok.pro/p900730943-porshen-honda-nh50.html</t>
  </si>
  <si>
    <t>https://scooterok.pro/p900730945-klyuch-svechnoj-1618.html</t>
  </si>
  <si>
    <t>https://scooterok.pro/p900730946-klyuch-svechnoj-2118.html</t>
  </si>
  <si>
    <t>https://scooterok.pro/p900730947-klyuch-svechnoj-kalenyj.html</t>
  </si>
  <si>
    <t>https://scooterok.pro/p900730948-klyuch-svechnoj-kalenyj.html</t>
  </si>
  <si>
    <t>https://scooterok.pro/p900730949-semnik-perednego-variatora.html</t>
  </si>
  <si>
    <t>https://scooterok.pro/p900730950-zazhim-bochenok-trosik.html</t>
  </si>
  <si>
    <t>https://scooterok.pro/p900730951-napilnik-benzopilnyj-sbore.html</t>
  </si>
  <si>
    <t>https://scooterok.pro/p900730952-klyuch-svechnoj-pila.html</t>
  </si>
  <si>
    <t>https://scooterok.pro/p901605871-podshipnik-kolenvala-honda.html</t>
  </si>
  <si>
    <t>https://scooterok.pro/p901605873-prokladki-dvigatelya-honda.html</t>
  </si>
  <si>
    <t>https://scooterok.pro/p901605875-stator-honda-lead.html</t>
  </si>
  <si>
    <t>https://scooterok.pro/p901605876-tormoznye-kolodki-honda.html</t>
  </si>
  <si>
    <t>https://scooterok.pro/p901605877-karbyurator-honda-lead.html</t>
  </si>
  <si>
    <t>https://scooterok.pro/p901605878-plastik-otvetnaya-chast.html</t>
  </si>
  <si>
    <t>https://scooterok.pro/p901605879-naklejka-hromirovannaya-baka.html</t>
  </si>
  <si>
    <t>https://scooterok.pro/p901605880-naklejka-hrom-bak.html</t>
  </si>
  <si>
    <t>https://scooterok.pro/p901605881-naklejka-dlya-bardachkov.html</t>
  </si>
  <si>
    <t>https://scooterok.pro/p901605882-naklejka-alfa-alpha.html</t>
  </si>
  <si>
    <t>https://scooterok.pro/p901605883-naklejka-alpha-racing.html</t>
  </si>
  <si>
    <t>https://scooterok.pro/p901605884-naklejka-viper.html</t>
  </si>
  <si>
    <t>https://scooterok.pro/p901605885-naklejka-honda-hornet.html</t>
  </si>
  <si>
    <t>https://scooterok.pro/p901605886-naklejka-shershen-silikon.html</t>
  </si>
  <si>
    <t>https://scooterok.pro/p901605887-naklejka-yamaha.html</t>
  </si>
  <si>
    <t>https://scooterok.pro/p901605888-benzopila-craft-tes.html</t>
  </si>
  <si>
    <t>https://scooterok.pro/p901605889-porshnevaya-gruppa-suzuki.html</t>
  </si>
  <si>
    <t>https://scooterok.pro/p901605890-remen-690x175-suzuki.html</t>
  </si>
  <si>
    <t>https://scooterok.pro/p901605891-shlang-maslyanyj-dlya.html</t>
  </si>
  <si>
    <t>https://scooterok.pro/p901605892-shina-pokryshka-250.html</t>
  </si>
  <si>
    <t>https://scooterok.pro/p901605893-shina-375-speedway.html</t>
  </si>
  <si>
    <t>https://scooterok.pro/p901605894-shina-300-naidun.html</t>
  </si>
  <si>
    <t>https://scooterok.pro/p901605895-shina-300-swallow.html</t>
  </si>
  <si>
    <t>https://scooterok.pro/p901605896-shina-12070-swallow.html</t>
  </si>
  <si>
    <t>https://scooterok.pro/p901605897-shina-12070-swallow.html</t>
  </si>
  <si>
    <t>https://scooterok.pro/p901605898-shina-13060-101.html</t>
  </si>
  <si>
    <t>https://scooterok.pro/p901605899-shina-275-mototech.html</t>
  </si>
  <si>
    <t>https://scooterok.pro/p901605900-shina-275-kameroj.html</t>
  </si>
  <si>
    <t>https://scooterok.pro/p901605903-kovrik-napolnyj-rezinovyj.html</t>
  </si>
  <si>
    <t>https://scooterok.pro/p901605905-plastik-komplekt-yamaha.html</t>
  </si>
  <si>
    <t>https://scooterok.pro/p901605906-rezinki-zadnih-podnozhek.html</t>
  </si>
  <si>
    <t>https://scooterok.pro/p901605907-porshen-active-110.html</t>
  </si>
  <si>
    <t>https://scooterok.pro/p901605908-glushitel-yamaha-bws.html</t>
  </si>
  <si>
    <t>https://scooterok.pro/p901605909-svecha-zazhiganiya-d8tv.html</t>
  </si>
  <si>
    <t>https://scooterok.pro/p901605910-nadsvechnik-universalnyj-krasnyj.html</t>
  </si>
  <si>
    <t>https://scooterok.pro/p902911171-bolt-krepleniya-dvigatelya.html</t>
  </si>
  <si>
    <t>https://scooterok.pro/p902923542-sidene-viper-navigatornavigator.html</t>
  </si>
  <si>
    <t>https://scooterok.pro/p902928974-starter-pila-kraft.html</t>
  </si>
  <si>
    <t>https://scooterok.pro/p902929743-bagazhnik-zadnij-navigator.html</t>
  </si>
  <si>
    <t>https://scooterok.pro/p902930648-karter-kitajskaya-yamahastels.html</t>
  </si>
  <si>
    <t>https://scooterok.pro/p902947188-karter-kitajskaya-yamahastels.html</t>
  </si>
  <si>
    <t>https://scooterok.pro/p902993143-plastik-levaya-verhnyaya.html</t>
  </si>
  <si>
    <t>https://scooterok.pro/p903091129-pereklyuchateli-rulya-para.html</t>
  </si>
  <si>
    <t>https://scooterok.pro/p903091130-zvezda-zadnyaya-428.html</t>
  </si>
  <si>
    <t>https://scooterok.pro/p903091131-steklo-lobovoe-viper.html</t>
  </si>
  <si>
    <t>https://scooterok.pro/p903091132-stupitsa-mosta.html</t>
  </si>
  <si>
    <t>https://scooterok.pro/p903091133-filtr-vozdushnyj-sbore.html</t>
  </si>
  <si>
    <t>https://scooterok.pro/p903091134-fara-perednyaya-sbore.html</t>
  </si>
  <si>
    <t>https://scooterok.pro/p903091135-bendiks-startera-honda.html</t>
  </si>
  <si>
    <t>https://scooterok.pro/p903091136-remen-650x155-honda.html</t>
  </si>
  <si>
    <t>https://scooterok.pro/p903091137-traversa-honda-dio.html</t>
  </si>
  <si>
    <t>https://scooterok.pro/p903091138-kolenval-honda-pal.html</t>
  </si>
  <si>
    <t>https://scooterok.pro/p903091139-vilka-perednyaya-sbore.html</t>
  </si>
  <si>
    <t>https://scooterok.pro/p903091141-plastik-golova-gde.html</t>
  </si>
  <si>
    <t>https://scooterok.pro/p903091142-sidene-viper-legend.html</t>
  </si>
  <si>
    <t>https://scooterok.pro/p903091143-rotor-generatora-otkrytye.html</t>
  </si>
  <si>
    <t>https://scooterok.pro/p903091144-plastik-lyuchok-baka.html</t>
  </si>
  <si>
    <t>https://scooterok.pro/p903091145-vilka-perednyaya-sbore.html</t>
  </si>
  <si>
    <t>https://scooterok.pro/p903091146-plastik-zadnyaya-bokovushka.html</t>
  </si>
  <si>
    <t>https://scooterok.pro/p903091147-podshipnik-rulya-para.html</t>
  </si>
  <si>
    <t>https://scooterok.pro/p903091150-karbyurator-moto-cgcb.html</t>
  </si>
  <si>
    <t>https://scooterok.pro/p903129079-zvezda-perednyaya-428.html</t>
  </si>
  <si>
    <t>https://scooterok.pro/p903129080-statorobmotka-generatora-moto.html</t>
  </si>
  <si>
    <t>https://scooterok.pro/p903129083-kofr-mersedes-povorotami.html</t>
  </si>
  <si>
    <t>https://scooterok.pro/p903129084-podshipnik-kolenvala-6203.html</t>
  </si>
  <si>
    <t>https://scooterok.pro/p903129085-kolenval-kanuni-diablo.html</t>
  </si>
  <si>
    <t>https://scooterok.pro/p903129086-podshipnik-kolenvala-6204.html</t>
  </si>
  <si>
    <t>https://scooterok.pro/p903129089-salniki-dvigatelya-60navigator.html</t>
  </si>
  <si>
    <t>https://scooterok.pro/p903460250-kolenval-ural-model.html</t>
  </si>
  <si>
    <t>https://scooterok.pro/p903460251-stop-zadnij-fara.html</t>
  </si>
  <si>
    <t>https://scooterok.pro/p903460252-plastik-lobovoe-steklo.html</t>
  </si>
  <si>
    <t>https://scooterok.pro/p903460253-plastik-oblitsovka-rulya.html</t>
  </si>
  <si>
    <t>https://scooterok.pro/p903460254-elektroklapan-karbyuratora-yamaha.html</t>
  </si>
  <si>
    <t>https://scooterok.pro/p903460255-fara-perednyaya-sbore.html</t>
  </si>
  <si>
    <t>https://scooterok.pro/p903460258-fara-perednyaya-kruglaya.html</t>
  </si>
  <si>
    <t>https://scooterok.pro/p903460259-bak-toplivnyj-zubr.html</t>
  </si>
  <si>
    <t>https://scooterok.pro/p907717022-plastik-zadnie-verhnie.html</t>
  </si>
  <si>
    <t>https://scooterok.pro/p907725288-plastik-perednyaya-chast.html</t>
  </si>
  <si>
    <t>https://scooterok.pro/p908218747-filtr-vozdushnyj-kvadrotsikl.html</t>
  </si>
  <si>
    <t>https://scooterok.pro/p908232789-zerkala-mototsikl-prizma.html</t>
  </si>
  <si>
    <t>https://scooterok.pro/p908235563-zerkala-karbon-prizma.html</t>
  </si>
  <si>
    <t>https://scooterok.pro/p909862567-lampa-fary-diodnaya.html</t>
  </si>
  <si>
    <t>https://scooterok.pro/p909866769-patrubok-karbyuratoru-moto.html</t>
  </si>
  <si>
    <t>https://scooterok.pro/p909880064-plastik-nakladka-bokovushek.html</t>
  </si>
  <si>
    <t>https://scooterok.pro/p909888250-plastik-vstavkazaglushka-golovy.html</t>
  </si>
  <si>
    <t>https://scooterok.pro/p909915660-zamok-zazhiganiya-honda.html</t>
  </si>
  <si>
    <t>https://scooterok.pro/p909931707-perya-vilki-perednej.html</t>
  </si>
  <si>
    <t>https://scooterok.pro/p909937329-gajka-zadnego-variatorastsepleniya.html</t>
  </si>
  <si>
    <t>https://scooterok.pro/p909939420-zamok-sidenya-viper.html</t>
  </si>
  <si>
    <t>https://scooterok.pro/p909959350-obod-kolesa-viper.html</t>
  </si>
  <si>
    <t>https://scooterok.pro/p909961611-obod-kolesa-21518.html</t>
  </si>
  <si>
    <t>https://scooterok.pro/p910774270-rele-startera-suzuki.html</t>
  </si>
  <si>
    <t>https://scooterok.pro/p910777479-zamok-sidenyabardachka-viper.html</t>
  </si>
  <si>
    <t>https://scooterok.pro/p910779338-zerkala-mototsikl-prizma.html</t>
  </si>
  <si>
    <t>https://scooterok.pro/p910781974-plastik-zadnie-bokovushki.html</t>
  </si>
  <si>
    <t>https://scooterok.pro/p910784812-podsvetka-kolesa-velo.html</t>
  </si>
  <si>
    <t>https://scooterok.pro/p910792981-element-vozdushnogo-filtra.html</t>
  </si>
  <si>
    <t>https://scooterok.pro/p912410908-pereklyuchateli-rulya-v200r.html</t>
  </si>
  <si>
    <t>https://scooterok.pro/p912412642-amortizator-zadnij-mono.html</t>
  </si>
  <si>
    <t>https://scooterok.pro/p912424423-amortizator-zadnij-mono.html</t>
  </si>
  <si>
    <t>https://scooterok.pro/p912544264-kommutator-honda-dio.html</t>
  </si>
  <si>
    <t>https://scooterok.pro/p912587877-zerkala-mototsikl-yamaha.html</t>
  </si>
  <si>
    <t>https://scooterok.pro/p912598474-rem-komplekt-karbyuratora.html</t>
  </si>
  <si>
    <t>https://scooterok.pro/p912611460-plastik-vstavkazaglushka-golovy.html</t>
  </si>
  <si>
    <t>https://scooterok.pro/p912661693-disk-kolesnyj-perednij.html</t>
  </si>
  <si>
    <t>https://scooterok.pro/p912711110-kreplenie-vtorogo-amortizatora.html</t>
  </si>
  <si>
    <t>https://scooterok.pro/p913385577-plastik-bardachok-pod.html</t>
  </si>
  <si>
    <t>https://scooterok.pro/p913401784-plastik-poddon-navigator.html</t>
  </si>
  <si>
    <t>https://scooterok.pro/p914463419-element-zagotovka-universalnaya.html</t>
  </si>
  <si>
    <t>https://scooterok.pro/p914480911-bagazhnik-zadnij-viper.html</t>
  </si>
  <si>
    <t>https://scooterok.pro/p914512081-fara-perednyaya-viper.html</t>
  </si>
  <si>
    <t>https://scooterok.pro/p915674551-maslo-motul-4100.html</t>
  </si>
  <si>
    <t>https://scooterok.pro/p917835222-klapana-golye-sht.html</t>
  </si>
  <si>
    <t>https://scooterok.pro/p918421131-akkumulyator-12v-12n5l.html</t>
  </si>
  <si>
    <t>https://scooterok.pro/p918469257-komplekt-plastika-yamaha.html</t>
  </si>
  <si>
    <t>https://scooterok.pro/p918484280-bak-toplivnyj-boberkafe.html</t>
  </si>
  <si>
    <t>https://scooterok.pro/p918484532-bak-toplivnyj-tritsikl.html</t>
  </si>
  <si>
    <t>https://scooterok.pro/p919027151-shlem-kaska-vintazhnyj.html</t>
  </si>
  <si>
    <t>https://scooterok.pro/p919042710-datchik-tormoznaya-zhabka.html</t>
  </si>
  <si>
    <t>https://scooterok.pro/p919061852-datchik-tormoznaya-zhabka.html</t>
  </si>
  <si>
    <t>https://scooterok.pro/p919126140-filtr-nulevogo-soprotivleniya.html</t>
  </si>
  <si>
    <t>https://scooterok.pro/p919214955-variator-perednij-sbore.html</t>
  </si>
  <si>
    <t>https://scooterok.pro/p919252658-zvezda-raspredvala-grm.html</t>
  </si>
  <si>
    <t>https://scooterok.pro/p919306164-element-vozdushnogo-filtra.html</t>
  </si>
  <si>
    <t>https://scooterok.pro/p919328504-element-vozdushnogo-filtra.html</t>
  </si>
  <si>
    <t>https://scooterok.pro/p919386354-plastik-zaschita-perev.html</t>
  </si>
  <si>
    <t>https://scooterok.pro/p919403110-filtr-nulevogo-soprotivleniya.html</t>
  </si>
  <si>
    <t>https://scooterok.pro/p920007590-filtr-element-vozdushnyj.html</t>
  </si>
  <si>
    <t>https://scooterok.pro/p920011537-remontnyj-komplekt-vodyanoj.html</t>
  </si>
  <si>
    <t>https://scooterok.pro/p920017719-remontnyj-komplekt-vodyanogo.html</t>
  </si>
  <si>
    <t>https://scooterok.pro/p920030764-mashinka-tormoznaya-verhnyaya.html</t>
  </si>
  <si>
    <t>https://scooterok.pro/p920050660-kryshka-maslyanogo-baka.html</t>
  </si>
  <si>
    <t>https://scooterok.pro/p921183588-salnik-pompy-vodyanoj.html</t>
  </si>
  <si>
    <t>https://scooterok.pro/p921187648-podogrev-ruchek-dlya.html</t>
  </si>
  <si>
    <t>https://scooterok.pro/p921193783-podnozhka-bokovaya-honda.html</t>
  </si>
  <si>
    <t>https://scooterok.pro/p921206420-podnozhka-tsentralnaya-grand.html</t>
  </si>
  <si>
    <t>https://scooterok.pro/p921223911-nozhka-pereklyucheniya-peredachskorostej.html</t>
  </si>
  <si>
    <t>https://scooterok.pro/p921230241-fara-dopolnitelnaya-svetodiodnaya.html</t>
  </si>
  <si>
    <t>https://scooterok.pro/p921407623-variator-perednij-125150.html</t>
  </si>
  <si>
    <t>https://scooterok.pro/p921417776-sajlentblok-dvigatelya-352510.html</t>
  </si>
  <si>
    <t>https://scooterok.pro/p921476502-kreplenie-zerkala-dopolnitelnoe.html</t>
  </si>
  <si>
    <t>https://scooterok.pro/p921491231-lampa-fary-12v.html</t>
  </si>
  <si>
    <t>https://scooterok.pro/p921500788-lampa-fary-12v.html</t>
  </si>
  <si>
    <t>https://scooterok.pro/p921501184-lampa-fary-12v.html</t>
  </si>
  <si>
    <t>https://scooterok.pro/p921503538-lampa-fary-svecha.html</t>
  </si>
  <si>
    <t>https://scooterok.pro/p921504140-lampa-fary-12v.html</t>
  </si>
  <si>
    <t>https://scooterok.pro/p921505460-lampa-fary-svecha.html</t>
  </si>
  <si>
    <t>https://scooterok.pro/p921509928-lampa-fary-cyt.html</t>
  </si>
  <si>
    <t>https://scooterok.pro/p921512186-karbyurator-keihin-cbcg125150.html</t>
  </si>
  <si>
    <t>https://scooterok.pro/p921519877-plastik-klyuv-gde.html</t>
  </si>
  <si>
    <t>https://scooterok.pro/p922183779-kolenval-kitajskaya-yamahayamaha.html</t>
  </si>
  <si>
    <t>https://scooterok.pro/p922196687-roliki-variatora-honda.html</t>
  </si>
  <si>
    <t>https://scooterok.pro/p922203903-roliki-variatora-yamaha.html</t>
  </si>
  <si>
    <t>https://scooterok.pro/p922208354-roliki-variatora-yamaha.html</t>
  </si>
  <si>
    <t>https://scooterok.pro/p922211530-roliki-variatora-yamaha.html</t>
  </si>
  <si>
    <t>https://scooterok.pro/p922224973-bak-toplivnyj-navigatorspider.html</t>
  </si>
  <si>
    <t>https://scooterok.pro/p922229122-bak-toplivnyj-race.html</t>
  </si>
  <si>
    <t>https://scooterok.pro/p922885183-bardachok-alpha-70110.html</t>
  </si>
  <si>
    <t>https://scooterok.pro/p922892876-bardachok-alpha-70110.html</t>
  </si>
  <si>
    <t>https://scooterok.pro/p922900396-tormoznaya-nozhka-alphaalfa.html</t>
  </si>
  <si>
    <t>https://scooterok.pro/p922921155-vilka-perednyaya-cpi.html</t>
  </si>
  <si>
    <t>https://scooterok.pro/p922927937-plastik-krylo-perednee.html</t>
  </si>
  <si>
    <t>https://scooterok.pro/p925479189-plastik-krylo-perednee.html</t>
  </si>
  <si>
    <t>https://scooterok.pro/p925682420-tros-gaza-kitajskaya.html</t>
  </si>
  <si>
    <t>https://scooterok.pro/p925706404-filtr-vozdushnyj-sbore.html</t>
  </si>
  <si>
    <t>https://scooterok.pro/p925734315-filtr-vozdushnyj-sbore.html</t>
  </si>
  <si>
    <t>https://scooterok.pro/p925760966-tormoznaya-sistema-zadnyaya.html</t>
  </si>
  <si>
    <t>https://scooterok.pro/p925771159-podnozhka-tsentralnaya-stoyanochnaya.html</t>
  </si>
  <si>
    <t>https://scooterok.pro/p925790086-zvezda-zadnyaya-kvadrotsiklatv.html</t>
  </si>
  <si>
    <t>https://scooterok.pro/p925798922-glushitel-yamaha-3kj.html</t>
  </si>
  <si>
    <t>https://scooterok.pro/p925807359-plastik-podklyuvnikklyuv-hussarrace.html</t>
  </si>
  <si>
    <t>https://scooterok.pro/p925819670-salniki-klapanov-honda.html</t>
  </si>
  <si>
    <t>https://scooterok.pro/p926072096-shlem-transformer-chernyj.html</t>
  </si>
  <si>
    <t>https://scooterok.pro/p926838706-baraban-tormoznoj-honda.html</t>
  </si>
  <si>
    <t>https://scooterok.pro/p926882337-amortizator-perednijperya-cpi.html</t>
  </si>
  <si>
    <t>https://scooterok.pro/p926887296-zvezda-zadnyaya-kvadrotsikl.html</t>
  </si>
  <si>
    <t>https://scooterok.pro/p926894134-zerkala-zadnego-vida.html</t>
  </si>
  <si>
    <t>https://scooterok.pro/p926905232-pereklyuchatel-rulya-kvadrotsiklatv.html</t>
  </si>
  <si>
    <t>https://scooterok.pro/p926912603-shlang-tormoznoj-mototsiklkvadrotsiklatv.html</t>
  </si>
  <si>
    <t>https://scooterok.pro/p926914520-zerkala-ovalnye-pod.html</t>
  </si>
  <si>
    <t>https://scooterok.pro/p926916464-zerkala-zadnego-vida.html</t>
  </si>
  <si>
    <t>https://scooterok.pro/p926928761-zerkala-prizma-chernye.html</t>
  </si>
  <si>
    <t>https://scooterok.pro/p928210249-mashinka-tormoznaya-zadnyaya.html</t>
  </si>
  <si>
    <t>https://scooterok.pro/p928211710-element-vozdushnogo-filtra.html</t>
  </si>
  <si>
    <t>https://scooterok.pro/p930468071-kolodki-stsepleniya-zadnego.html</t>
  </si>
  <si>
    <t>https://scooterok.pro/p930471738-plastik-lyuchok-perednej.html</t>
  </si>
  <si>
    <t>https://scooterok.pro/p930474411-rele-povorotov-honda.html</t>
  </si>
  <si>
    <t>https://scooterok.pro/p930475463-plastik-pol-navigatornavigator.html</t>
  </si>
  <si>
    <t>https://scooterok.pro/p930483619-shpilki-krepleniya-zadnej.html</t>
  </si>
  <si>
    <t>https://scooterok.pro/p930486663-traversa-viper-race.html</t>
  </si>
  <si>
    <t>https://scooterok.pro/p930489742-kran-toplivnyj-dva.html</t>
  </si>
  <si>
    <t>https://scooterok.pro/p930492456-plastik-karman-viper.html</t>
  </si>
  <si>
    <t>https://scooterok.pro/p930497354-kovrik-napolnyj-viper.html</t>
  </si>
  <si>
    <t>https://scooterok.pro/p930505610-disk-kolesnyj-350.html</t>
  </si>
  <si>
    <t>https://scooterok.pro/p930532015-val-pereklyucheniya-peredach.html</t>
  </si>
  <si>
    <t>https://scooterok.pro/p930537504-pereklyuchatel-rulya-universalnyj.html</t>
  </si>
  <si>
    <t>https://scooterok.pro/p930556571-sajlentblok-dvigatelya-28820.html</t>
  </si>
  <si>
    <t>https://scooterok.pro/p930559980-tros-gaza-viper.html</t>
  </si>
  <si>
    <t>https://scooterok.pro/p930578223-tros-gaza-moto.html</t>
  </si>
  <si>
    <t>https://scooterok.pro/p930585315-tros-gaza-moto.html</t>
  </si>
  <si>
    <t>https://scooterok.pro/p930590974-zadnego-kolesa-chopper.html</t>
  </si>
  <si>
    <t>https://scooterok.pro/p930595995-filtr-maslyanyj-mototsikl.html</t>
  </si>
  <si>
    <t>https://scooterok.pro/p930604049-razem-kommutatora-hondadeltaalphaactive.html</t>
  </si>
  <si>
    <t>https://scooterok.pro/p930619760-podnozhki-perednie-moto.html</t>
  </si>
  <si>
    <t>https://scooterok.pro/p930626358-brelok-mototsikl-enduro.html</t>
  </si>
  <si>
    <t>https://scooterok.pro/p930631227-brelok-ktm-rezinovyj.html</t>
  </si>
  <si>
    <t>https://scooterok.pro/p930635380-naklejka-fox-nabor.html</t>
  </si>
  <si>
    <t>https://scooterok.pro/p930639653-naklejka-red-bull.html</t>
  </si>
  <si>
    <t>https://scooterok.pro/p930641253-naklejka-cherepa.html</t>
  </si>
  <si>
    <t>https://scooterok.pro/p930643728-naklejka-torgovye-marki.html</t>
  </si>
  <si>
    <t>https://scooterok.pro/p930647551-naklejka-kollazh.html</t>
  </si>
  <si>
    <t>https://scooterok.pro/p930670785-lampa-fary-12v.html</t>
  </si>
  <si>
    <t>https://scooterok.pro/p930692577-natyazhitel-privodnoj-tsepi.html</t>
  </si>
  <si>
    <t>https://scooterok.pro/p930751721-benzokosa-craft-tec.html</t>
  </si>
  <si>
    <t>https://scooterok.pro/p930756741-shesternya-bendiksa-moto.html</t>
  </si>
  <si>
    <t>https://scooterok.pro/p931585861-zamok-zazhiganiya-loncin.html</t>
  </si>
  <si>
    <t>https://scooterok.pro/p931597285-porshnevaya-gruppa-suzuki.html</t>
  </si>
  <si>
    <t>https://scooterok.pro/p931600455-stator-generatora-honda.html</t>
  </si>
  <si>
    <t>https://scooterok.pro/p931608577-rychag-tormoza-levyj.html</t>
  </si>
  <si>
    <t>https://scooterok.pro/p993902092-rama-alfa-alpha.html</t>
  </si>
  <si>
    <t>https://scooterok.pro/p1052705000-komplekt-plastika-viper.html</t>
  </si>
  <si>
    <t>https://scooterok.pro/p1052716953-tros-gaza-kitajskaya.html</t>
  </si>
  <si>
    <t>https://scooterok.pro/p1052798903-fara-perednyaya-yamaha.html</t>
  </si>
  <si>
    <t>https://scooterok.pro/p1052906469-koleno-glushitelya-muravej.html</t>
  </si>
  <si>
    <t>https://scooterok.pro/p1052942495-komplekt-plastika-vajper.html</t>
  </si>
  <si>
    <t>https://scooterok.pro/p1053933705-spidometrtahometr-alphadelta-diodnoj.html</t>
  </si>
  <si>
    <t>https://scooterok.pro/p1053972925-roliki-natyazhnoj-hodovoj.html</t>
  </si>
  <si>
    <t>https://scooterok.pro/p1053979572-pereklyuchateli-moto-ybr125pitbajk.html</t>
  </si>
  <si>
    <t>https://scooterok.pro/p1053984865-karbyurator-gy6-150.html</t>
  </si>
  <si>
    <t>https://scooterok.pro/p1053986017-dvigatel-pitbajk-yx140.html</t>
  </si>
  <si>
    <t>https://scooterok.pro/p1053987643-spidometr-yamaha-ybr.html</t>
  </si>
  <si>
    <t>https://scooterok.pro/p1054014936-sidene-navigator-navigator.html</t>
  </si>
  <si>
    <t>https://scooterok.pro/p1054018590-elektrostarter-sbore-mototsikl.html</t>
  </si>
  <si>
    <t>https://scooterok.pro/p1059245186-klyuch-svechnoj.html</t>
  </si>
  <si>
    <t>https://scooterok.pro/p1059248091-klyuch-svechnoj.html</t>
  </si>
  <si>
    <t>https://scooterok.pro/p1060780006-zadnij-stop-sbore.html</t>
  </si>
  <si>
    <t>https://scooterok.pro/p1060815703-plastik-otvetnaya-chast.html</t>
  </si>
  <si>
    <t>https://scooterok.pro/p1060820654-fara-perednyaya-sbore.html</t>
  </si>
  <si>
    <t>https://scooterok.pro/p1061992717-steklo-perednih-povorotov.html</t>
  </si>
  <si>
    <t>https://scooterok.pro/p1061998768-steklo-perednih-povorotov.html</t>
  </si>
  <si>
    <t>https://scooterok.pro/p1062004589-plastik-zadnij-lyuchok.html</t>
  </si>
  <si>
    <t>https://scooterok.pro/p1062016582-kryshka-pravaya-dvigatelya.html</t>
  </si>
  <si>
    <t>https://scooterok.pro/p1062027210-plastik-vstavki-poroga.html</t>
  </si>
  <si>
    <t>https://scooterok.pro/p1062032605-drel-shurupovert-akkumulyatornyj.html</t>
  </si>
  <si>
    <t>https://scooterok.pro/p1062045634-plastik-karman-viper.html</t>
  </si>
  <si>
    <t>https://scooterok.pro/p1062064464-fara-perednyaya-linza.html</t>
  </si>
  <si>
    <t>https://scooterok.pro/p1062094265-kryshka-dvigatelya-generatora.html</t>
  </si>
  <si>
    <t>https://scooterok.pro/p1062100495-plastik-pol-viper.html</t>
  </si>
  <si>
    <t>https://scooterok.pro/p1062107383-plastik-porogi-yamaha.html</t>
  </si>
  <si>
    <t>https://scooterok.pro/p1063597529-tsep-zub-super.html</t>
  </si>
  <si>
    <t>https://scooterok.pro/p1063619862-tsep-zvsuper-zub.html</t>
  </si>
  <si>
    <t>https://scooterok.pro/p1063685638-zamok-zazhiganiya-viper.html</t>
  </si>
  <si>
    <t>https://scooterok.pro/p1063699985-koleso-perednee-pitbajk.html</t>
  </si>
  <si>
    <t>https://scooterok.pro/p1063707695-kolenval-125250-kub.html</t>
  </si>
  <si>
    <t>https://scooterok.pro/p1063716733-mayatnik-zadnij-pitbajk.html</t>
  </si>
  <si>
    <t>https://scooterok.pro/p1064296768-povoroty-perednie-vajper.html</t>
  </si>
  <si>
    <t>https://scooterok.pro/p1064298235-povoroty-zadnie-sbore.html</t>
  </si>
  <si>
    <t>https://scooterok.pro/p1064378795-lampa-led-usa.html</t>
  </si>
  <si>
    <t>https://scooterok.pro/p1064392503-maslo-motul-10w40.html</t>
  </si>
  <si>
    <t>https://scooterok.pro/p1064397309-shesternya-svobodnyj-hod.html</t>
  </si>
  <si>
    <t>https://scooterok.pro/p1064406348-tros-gaza-viper.html</t>
  </si>
  <si>
    <t>https://scooterok.pro/p1064417914-naklejka-silikonovaya-toplivnogo.html</t>
  </si>
  <si>
    <t>https://scooterok.pro/p1064495914-benzonasos-skuter-tornado.html</t>
  </si>
  <si>
    <t>https://scooterok.pro/p1064504150-udlinitel-filtra-vozdushnogo.html</t>
  </si>
  <si>
    <t>https://scooterok.pro/p1064526353-nabor-zvezd-delta.html</t>
  </si>
  <si>
    <t>https://scooterok.pro/p1064530487-podnozhki-zadnie-mototsikl.html</t>
  </si>
  <si>
    <t>https://scooterok.pro/p1064533796-akkumulyator-dzm-12v.html</t>
  </si>
  <si>
    <t>https://scooterok.pro/p1065068989-fara-vstavka-perednyaya.html</t>
  </si>
  <si>
    <t>https://scooterok.pro/p1065071500-disk-kolesnyj-spitsovannyj.html</t>
  </si>
  <si>
    <t>https://scooterok.pro/p1065075192-remen-yamaha-gear.html</t>
  </si>
  <si>
    <t>https://scooterok.pro/p1065078531-zvezda-perednyaya-mototsikl.html</t>
  </si>
  <si>
    <t>https://scooterok.pro/p1065081224-komplekt-plastika-yamaha.html</t>
  </si>
  <si>
    <t>https://scooterok.pro/p1065089842-raspredval-sbore-vajper.html</t>
  </si>
  <si>
    <t>https://scooterok.pro/p1065272818-benzonasos-madzhesti-250.html</t>
  </si>
  <si>
    <t>https://scooterok.pro/p1065276070-plastik-otvetnaya-chast.html</t>
  </si>
  <si>
    <t>https://scooterok.pro/p1065278601-kryshka-baka-kvadrotsikl.html</t>
  </si>
  <si>
    <t>https://scooterok.pro/p1065284432-nabor-zvezd-deltaalfa.html</t>
  </si>
  <si>
    <t>https://scooterok.pro/p1065288100-ruchki-rulya-gripsy.html</t>
  </si>
  <si>
    <t>https://scooterok.pro/p1065291813-amortizator-perednijperya-viper.html</t>
  </si>
  <si>
    <t>https://scooterok.pro/p1066425459-porshen-sbore-honda.html</t>
  </si>
  <si>
    <t>https://scooterok.pro/p1066428976-porshen-sbore-honda.html</t>
  </si>
  <si>
    <t>https://scooterok.pro/p1066432599-koltsa-porshnevye-honda.html</t>
  </si>
  <si>
    <t>https://scooterok.pro/p1066465208-mashinka-verhnyayatormoznaya-pravaya.html</t>
  </si>
  <si>
    <t>https://scooterok.pro/p1066472538-rychag-tormoznoj-universalnyj.html</t>
  </si>
  <si>
    <t>https://scooterok.pro/p1066499787-porshen-sbore-mototsikl.html</t>
  </si>
  <si>
    <t>https://scooterok.pro/p1066504906-porshen-mototsikl-250.html</t>
  </si>
  <si>
    <t>https://scooterok.pro/p1068706891-knopkaklavisha-universalnaya-provodami.html</t>
  </si>
  <si>
    <t>https://scooterok.pro/p1069110171-datchik-skorosti-korobki.html</t>
  </si>
  <si>
    <t>https://scooterok.pro/p1069183223-datchik-skorostikorobki-peredach.html</t>
  </si>
  <si>
    <t>https://scooterok.pro/p1069236347-vtulka-mayatnika-moto.html</t>
  </si>
  <si>
    <t>https://scooterok.pro/p1069266181-zvezda-raspredvala-sonic.html</t>
  </si>
  <si>
    <t>https://scooterok.pro/p1070633212-chehol-sidenya-izh.html</t>
  </si>
  <si>
    <t>https://scooterok.pro/p1070649430-filtr-vozdushnyj-sport.html</t>
  </si>
  <si>
    <t>https://scooterok.pro/p1070662134-tros-spidometra-mtdnepr.html</t>
  </si>
  <si>
    <t>https://scooterok.pro/p1070682103-tros-stsepleniya-muravej.html</t>
  </si>
  <si>
    <t>https://scooterok.pro/p1070689685-podshipnik-6301-zakrytyj.html</t>
  </si>
  <si>
    <t>https://scooterok.pro/p1070700506-spidometr-sbore-vajper.html</t>
  </si>
  <si>
    <t>https://scooterok.pro/p1070722319-steklo-fary-suzuiki.html</t>
  </si>
  <si>
    <t>https://scooterok.pro/p1070750052-stekla-perednih-povorotov.html</t>
  </si>
  <si>
    <t>https://scooterok.pro/p1072148352-prokladka-golovki-tsilindra.html</t>
  </si>
  <si>
    <t>https://scooterok.pro/p1072160078-tormoznoj-baraban-zadnij.html</t>
  </si>
  <si>
    <t>https://scooterok.pro/p1072181089-support-tormoznoj-nizhnij.html</t>
  </si>
  <si>
    <t>https://scooterok.pro/p1072189902-support-tormoznoj-nizhnij.html</t>
  </si>
  <si>
    <t>https://scooterok.pro/p1072205892-mashinka-tormoznaya-perednyaya.html</t>
  </si>
  <si>
    <t>https://scooterok.pro/p1072262930-zamok-zazhiganiya-yamaha.html</t>
  </si>
  <si>
    <t>https://scooterok.pro/p1072288958-kamera-300-mototech.html</t>
  </si>
  <si>
    <t>https://scooterok.pro/p1073929289-plastik-golova-gde.html</t>
  </si>
  <si>
    <t>https://scooterok.pro/p1073946301-gofra-perednih-amortizatorov.html</t>
  </si>
  <si>
    <t>https://scooterok.pro/p1073957251-porshen-af27-47mm.html</t>
  </si>
  <si>
    <t>https://scooterok.pro/p1073963748-sidene-mototsikl-viper.html</t>
  </si>
  <si>
    <t>https://scooterok.pro/p1073988473-maslonasos-honda-dio.html</t>
  </si>
  <si>
    <t>https://scooterok.pro/p1074036978-plastik-komplekt-suzuki.html</t>
  </si>
  <si>
    <t>https://scooterok.pro/p1074044953-krylo-zadnee-vajper.html</t>
  </si>
  <si>
    <t>https://scooterok.pro/p1074054928-patrubok-vozdushnogo-filtra.html</t>
  </si>
  <si>
    <t>https://scooterok.pro/p1074106416-support-nizhnij-tormoznoj.html</t>
  </si>
  <si>
    <t>https://scooterok.pro/p1074129172-support-tormoznoj-nizhnij.html</t>
  </si>
  <si>
    <t>https://scooterok.pro/p1074145589-support-tormoznoj-perednij.html</t>
  </si>
  <si>
    <t>https://scooterok.pro/p1074157684-support-tormoznoj-perednij.html</t>
  </si>
  <si>
    <t>https://scooterok.pro/p1074165869-mashinka-tormoznaya-verhnyaya.html</t>
  </si>
  <si>
    <t>https://scooterok.pro/p1074182653-salniki-dvigatelya-voshod.html</t>
  </si>
  <si>
    <t>https://scooterok.pro/p1075339162-komplekt-zamkov-honda.html</t>
  </si>
  <si>
    <t>https://scooterok.pro/p1075346002-plastik-vstavka-podklyuvnika.html</t>
  </si>
  <si>
    <t>https://scooterok.pro/p1075352101-lampa-ukazatelya-povorota.html</t>
  </si>
  <si>
    <t>https://scooterok.pro/p1075368624-lampa-fary-led.html</t>
  </si>
  <si>
    <t>https://scooterok.pro/p1075371351-lampa-fary-led.html</t>
  </si>
  <si>
    <t>https://scooterok.pro/p1075376749-nakladka-glushitelya-honda.html</t>
  </si>
  <si>
    <t>https://scooterok.pro/p1075381476-zerkala-zadnego-vida.html</t>
  </si>
  <si>
    <t>https://scooterok.pro/p1076862601-prokladki-tsilindra-suzuki.html</t>
  </si>
  <si>
    <t>https://scooterok.pro/p1076895089-prokladki-tsilindra-hoda.html</t>
  </si>
  <si>
    <t>https://scooterok.pro/p1076905203-prokladki-tsilindra-hoda.html</t>
  </si>
  <si>
    <t>https://scooterok.pro/p1076915481-prokladki-tsilindra-suzuki.html</t>
  </si>
  <si>
    <t>https://scooterok.pro/p1076938805-prokladki-tsilindra-honda.html</t>
  </si>
  <si>
    <t>https://scooterok.pro/p1076967762-fara-dopolnitelnaya-svetodiodnaya.html</t>
  </si>
  <si>
    <t>https://scooterok.pro/p1076978626-fara-dopolnitelnaya-svetodiodnaya.html</t>
  </si>
  <si>
    <t>https://scooterok.pro/p1077009483-lampa-povorota-tsokolnaya.html</t>
  </si>
  <si>
    <t>https://scooterok.pro/p1077018354-podshipnik-kolenvala-6005.html</t>
  </si>
  <si>
    <t>https://scooterok.pro/p1077028437-podshipnik-6004-zakrytyj.html</t>
  </si>
  <si>
    <t>https://scooterok.pro/p1077036127-podshipnik-rolikovyj-konusnyj.html</t>
  </si>
  <si>
    <t>https://scooterok.pro/p1077595261-rul-universalnyj-peremychkoj.html</t>
  </si>
  <si>
    <t>https://scooterok.pro/p1077692824-fara-dopolnitelnaya-svetodiodnaya.html</t>
  </si>
  <si>
    <t>https://scooterok.pro/p1077702389-fara-dopolnitelnaya-zerkala.html</t>
  </si>
  <si>
    <t>https://scooterok.pro/p1077741914-pokryshka-700-para.html</t>
  </si>
  <si>
    <t>https://scooterok.pro/p1077777200-fara-dopolnitelnaya-svetodiodnaya.html</t>
  </si>
  <si>
    <t>https://scooterok.pro/p1079564206-fara-angelskie-glazki.html</t>
  </si>
  <si>
    <t>https://scooterok.pro/p1079610014-golovka-tsilindra-dvigatelya.html</t>
  </si>
  <si>
    <t>https://scooterok.pro/p1079615871-zvezda-startera-deltaalphaactivekvadrotsiklatv.html</t>
  </si>
  <si>
    <t>https://scooterok.pro/p1082864534-kamera-350400.html</t>
  </si>
  <si>
    <t>https://scooterok.pro/p1082875057-karbyurator-gy6-kub.html</t>
  </si>
  <si>
    <t>https://scooterok.pro/p1082882068-porshnevaya-gruppa-yamaha.html</t>
  </si>
  <si>
    <t>https://scooterok.pro/p1082886420-porshnevaya-gruppa-yamaha.html</t>
  </si>
  <si>
    <t>https://scooterok.pro/p1082892953-koltsa-porshnevye-honda.html</t>
  </si>
  <si>
    <t>https://scooterok.pro/p1082905756-amortizator-perednej-vilki.html</t>
  </si>
  <si>
    <t>https://scooterok.pro/p1082929451-koltsa-porshnevye-yamaha.html</t>
  </si>
  <si>
    <t>https://scooterok.pro/p1082940079-rele-regulyator-napryazheniya.html</t>
  </si>
  <si>
    <t>https://scooterok.pro/p1082965968-porshen-yamaha-majesty.html</t>
  </si>
  <si>
    <t>https://scooterok.pro/p1082970176-porshen-yamaha-majesty.html</t>
  </si>
  <si>
    <t>https://scooterok.pro/p1083012117-porshen-sbore-honda.html</t>
  </si>
  <si>
    <t>https://scooterok.pro/p1083013325-porshen-sbore-honda.html</t>
  </si>
  <si>
    <t>https://scooterok.pro/p1083013970-porshen-sbore-honda.html</t>
  </si>
  <si>
    <t>https://scooterok.pro/p1083014198-porshen-sbore-honda.html</t>
  </si>
  <si>
    <t>https://scooterok.pro/p1083014491-porshen-sbore-honda.html</t>
  </si>
  <si>
    <t>https://scooterok.pro/p1083025509-amortizator-zadnij-suzuki.html</t>
  </si>
  <si>
    <t>https://scooterok.pro/p1083045932-amortizator-zadnij-yamaha.html</t>
  </si>
  <si>
    <t>https://scooterok.pro/p1083059768-zerkala-ovaly-rezba.html</t>
  </si>
  <si>
    <t>https://scooterok.pro/p1083076255-karbyurator-honda-lead.html</t>
  </si>
  <si>
    <t>https://scooterok.pro/p1083087123-remen-652h155-honda.html</t>
  </si>
  <si>
    <t>https://scooterok.pro/p1083092765-remen-variatora-650h155.html</t>
  </si>
  <si>
    <t>https://scooterok.pro/p1083114719-kamera-325350-kitaj.html</t>
  </si>
  <si>
    <t>https://scooterok.pro/p1083121443-kamera-350-deli.html</t>
  </si>
  <si>
    <t>https://scooterok.pro/p1083131379-kamera-300-deli.html</t>
  </si>
  <si>
    <t>https://scooterok.pro/p1083143885-shlem-zakrytyj-transformer.html</t>
  </si>
  <si>
    <t>https://scooterok.pro/p1083145433-shlem-otkrytyj-chernyj.html</t>
  </si>
  <si>
    <t>https://scooterok.pro/p1087643642-korpus-maslyanogo-nasosa.html</t>
  </si>
  <si>
    <t>https://scooterok.pro/p1087824919-shesternya-dvojnaya-moto.html</t>
  </si>
  <si>
    <t>https://scooterok.pro/p1087840549-tros-zamka-sidenya.html</t>
  </si>
  <si>
    <t>https://scooterok.pro/p1087850961-karbyurator-moto-cgcb.html</t>
  </si>
  <si>
    <t>https://scooterok.pro/p1087864220-karbyurator-moto-cgcb.html</t>
  </si>
  <si>
    <t>https://scooterok.pro/p1088397055-kolodki-tormoznye-zadnie.html</t>
  </si>
  <si>
    <t>https://scooterok.pro/p1088399454-kolodki-tormoznye-zadnie.html</t>
  </si>
  <si>
    <t>https://scooterok.pro/p1088406515-kolodki-tormoznye-zadnie.html</t>
  </si>
  <si>
    <t>https://scooterok.pro/p1088408296-kolodki-tormoznye-zadnie.html</t>
  </si>
  <si>
    <t>https://scooterok.pro/p1088409388-kolodki-tormoznye-zadnie.html</t>
  </si>
  <si>
    <t>https://scooterok.pro/p1088435090-zamok-zazhiganiya-yamaha.html</t>
  </si>
  <si>
    <t>https://scooterok.pro/p1088453803-zamok-zazhiganiya-yamaha.html</t>
  </si>
  <si>
    <t>https://scooterok.pro/p1088458608-zamok-zazhiganiya-kitajskaya.html</t>
  </si>
  <si>
    <t>https://scooterok.pro/p1088467370-zamok-zazhiganiya-viper.html</t>
  </si>
  <si>
    <t>https://scooterok.pro/p1089837303-nabor-knopok-dlya.html</t>
  </si>
  <si>
    <t>https://scooterok.pro/p1089846107-element-vozdushnogo-filtra.html</t>
  </si>
  <si>
    <t>https://scooterok.pro/p1089859708-element-vozdushnogo-filtra.html</t>
  </si>
  <si>
    <t>https://scooterok.pro/p1089901221-plastik-pola-kryshka.html</t>
  </si>
  <si>
    <t>https://scooterok.pro/p1089909048-naklejka-yazyk.html</t>
  </si>
  <si>
    <t>https://scooterok.pro/p1090459512-spidometr-viper-storm.html</t>
  </si>
  <si>
    <t>https://scooterok.pro/p1090460244-spidometr-vajper-shtorm.html</t>
  </si>
  <si>
    <t>https://scooterok.pro/p1090463456-kryshka-stsepleniya-zongshen.html</t>
  </si>
  <si>
    <t>https://scooterok.pro/p1090481535-naklejka-suzuki-sepia.html</t>
  </si>
  <si>
    <t>https://scooterok.pro/p1090484632-naklejka-chudiki-5757.html</t>
  </si>
  <si>
    <t>https://scooterok.pro/p1090488291-naklejka-0002a.html</t>
  </si>
  <si>
    <t>https://scooterok.pro/p1090497400-naklejka-motul-5518.html</t>
  </si>
  <si>
    <t>https://scooterok.pro/p1090499418-naklejka-ktm.html</t>
  </si>
  <si>
    <t>https://scooterok.pro/p1090507262-naklejki-hrom-suzuki.html</t>
  </si>
  <si>
    <t>https://scooterok.pro/p1090514643-naklejka-adress.html</t>
  </si>
  <si>
    <t>https://scooterok.pro/p1090526345-disk-kolesnyj-zadnij.html</t>
  </si>
  <si>
    <t>https://scooterok.pro/p1090539360-shlang-tormoznoj-armirovannyj.html</t>
  </si>
  <si>
    <t>https://scooterok.pro/p1090541180-rele-regulyator-honda.html</t>
  </si>
  <si>
    <t>https://scooterok.pro/p1091365218-reduktor-viper-storm.html</t>
  </si>
  <si>
    <t>https://scooterok.pro/p1092180344-plastik-podklyuvnik-viper.html</t>
  </si>
  <si>
    <t>https://scooterok.pro/p1092181299-plastik-podklyuvnik-fotong.html</t>
  </si>
  <si>
    <t>https://scooterok.pro/p1092183513-disk-zadnij-kolesnyj.html</t>
  </si>
  <si>
    <t>https://scooterok.pro/p1092187823-disk-zadnij-kolesnyj.html</t>
  </si>
  <si>
    <t>https://scooterok.pro/p1092331953-bolty-krepleniya-obgonnoj.html</t>
  </si>
  <si>
    <t>https://scooterok.pro/p1092336147-tros-stsepleniya-yamaha.html</t>
  </si>
  <si>
    <t>https://scooterok.pro/p1092376811-stekla-perednih-povorotov.html</t>
  </si>
  <si>
    <t>https://scooterok.pro/p1092395250-nabor-zvezd-kalenyhtsep.html</t>
  </si>
  <si>
    <t>https://scooterok.pro/p1092512747-spidometr-yamaha-bws.html</t>
  </si>
  <si>
    <t>https://scooterok.pro/p1092515710-amortizator-perednijperya-viper.html</t>
  </si>
  <si>
    <t>https://scooterok.pro/p1092518469-patron-lampy-fary.html</t>
  </si>
  <si>
    <t>https://scooterok.pro/p1092521110-zamok-zazhiganiya-viper.html</t>
  </si>
  <si>
    <t>https://scooterok.pro/p1092529562-porshnevaya-gruppa-wh150.html</t>
  </si>
  <si>
    <t>https://scooterok.pro/p1092980834-shina-325h13-razer.html</t>
  </si>
  <si>
    <t>https://scooterok.pro/p1092988751-zerkala-delta-rezba.html</t>
  </si>
  <si>
    <t>https://scooterok.pro/p1093020670-shina-275-duro.html</t>
  </si>
  <si>
    <t>https://scooterok.pro/p1093023619-plastik-pol-honda.html</t>
  </si>
  <si>
    <t>https://scooterok.pro/p1093071126-porshnevaya-gruppa-delta.html</t>
  </si>
  <si>
    <t>https://scooterok.pro/p1093073927-karbyurator-viper-storm.html</t>
  </si>
  <si>
    <t>https://scooterok.pro/p1093076247-steklo-spidometra-yamaha.html</t>
  </si>
  <si>
    <t>https://scooterok.pro/p1093129636-fara-perednyaya-sbore.html</t>
  </si>
  <si>
    <t>https://scooterok.pro/p1093129848-karbyurator-sbore-moped.html</t>
  </si>
  <si>
    <t>https://scooterok.pro/p1093130289-schetchik-motochasov-dlya.html</t>
  </si>
  <si>
    <t>https://scooterok.pro/p1093366268-klej-dlya-skleivaniya.html</t>
  </si>
  <si>
    <t>https://scooterok.pro/p1093368068-zhilet-signalnyj-oranzhevyj.html</t>
  </si>
  <si>
    <t>https://scooterok.pro/p1093368592-remen-666h166-suzuki.html</t>
  </si>
  <si>
    <t>https://scooterok.pro/p1093368754-remen-772h175-yamaha.html</t>
  </si>
  <si>
    <t>https://scooterok.pro/p1093370042-remen-666h168-honda.html</t>
  </si>
  <si>
    <t>https://scooterok.pro/p1093371440-remen-724h175-skuter.html</t>
  </si>
  <si>
    <t>https://scooterok.pro/p1093713562-disk-kolesnyj-perednij.html</t>
  </si>
  <si>
    <t>https://scooterok.pro/p1093716669-plastik-pol-viper.html</t>
  </si>
  <si>
    <t>https://scooterok.pro/p1093721540-plastik-porogi-viper.html</t>
  </si>
  <si>
    <t>https://scooterok.pro/p1094362160-variator-perednij-suzuki.html</t>
  </si>
  <si>
    <t>https://scooterok.pro/p1094376291-fara-perednyaya-moto.html</t>
  </si>
  <si>
    <t>https://scooterok.pro/p1094466991-plastik-komplekt-yamaha.html</t>
  </si>
  <si>
    <t>https://scooterok.pro/p1094471181-spidometr-viper-matrix.html</t>
  </si>
  <si>
    <t>https://scooterok.pro/p1094510063-stator-generatora-suzuki.html</t>
  </si>
  <si>
    <t>https://scooterok.pro/p1094514949-stator-generatora-suzuki.html</t>
  </si>
  <si>
    <t>https://scooterok.pro/p1094558430-disk-perednij-suzuki.html</t>
  </si>
  <si>
    <t>https://scooterok.pro/p1094559572-rem-komplekt-perednego.html</t>
  </si>
  <si>
    <t>https://scooterok.pro/p1094573429-lampa-fary-delta.html</t>
  </si>
  <si>
    <t>https://scooterok.pro/p1094574083-lampa-povorota-zheltaya.html</t>
  </si>
  <si>
    <t>https://scooterok.pro/p1094580286-shina-350-deli.html</t>
  </si>
  <si>
    <t>https://scooterok.pro/p1094632041-disk-kolesnyj-perednij.html</t>
  </si>
  <si>
    <t>https://scooterok.pro/p1094633707-nasos-nozhnoj-avtomobilnyj.html</t>
  </si>
  <si>
    <t>https://scooterok.pro/p1094638451-karbyurator-kvadrotsiklatv-125.html</t>
  </si>
  <si>
    <t>https://scooterok.pro/p1094639591-golovka-tsilindra-alfa.html</t>
  </si>
  <si>
    <t>https://scooterok.pro/p1094925926-disk-kolesnyj-litoj.html</t>
  </si>
  <si>
    <t>https://scooterok.pro/p1094938782-natyazhitel-tsepi-privodnoj.html</t>
  </si>
  <si>
    <t>https://scooterok.pro/p1095007262-povoroty-svetodiodnye-zagnutye.html</t>
  </si>
  <si>
    <t>https://scooterok.pro/p1095011188-povoroty-svetodiodnye-karbon.html</t>
  </si>
  <si>
    <t>https://scooterok.pro/p1095108486-privod-maslyanogo-nasosa.html</t>
  </si>
  <si>
    <t>https://scooterok.pro/p1095266569-klapany-150-kub.html</t>
  </si>
  <si>
    <t>https://scooterok.pro/p1095653054-starter-yamaha-majesty.html</t>
  </si>
  <si>
    <t>https://scooterok.pro/p1095723045-karbyurator-cbcg125150200250-kub.html</t>
  </si>
  <si>
    <t>https://scooterok.pro/p1096276131-tormoznaya-sistema-kvadrotsiklatv.html</t>
  </si>
  <si>
    <t>https://scooterok.pro/p1096287516-gabarit-perednij-grand.html</t>
  </si>
  <si>
    <t>https://scooterok.pro/p1096296256-naklejka-kryshku-benzobaka.html</t>
  </si>
  <si>
    <t>https://scooterok.pro/p1096308154-naklejka-kryshku-benzobaka.html</t>
  </si>
  <si>
    <t>https://scooterok.pro/p1096320430-naklejka-kryshku-benzobaka.html</t>
  </si>
  <si>
    <t>https://scooterok.pro/p1096513509-disk-kolesnyj-350.html</t>
  </si>
  <si>
    <t>https://scooterok.pro/p1096517230-kamera-moped-275.html</t>
  </si>
  <si>
    <t>https://scooterok.pro/p1098332321-stekla-zadnih-povorotov.html</t>
  </si>
  <si>
    <t>https://scooterok.pro/p1098334992-steklo-zadnego-stopa.html</t>
  </si>
  <si>
    <t>https://scooterok.pro/p1098335938-stekla-zadnih-povorotov.html</t>
  </si>
  <si>
    <t>https://scooterok.pro/p1099156525-kolpachki-kosti-dlya.html</t>
  </si>
  <si>
    <t>https://scooterok.pro/p1099159618-kolpachki-granaty-dlya.html</t>
  </si>
  <si>
    <t>https://scooterok.pro/p1099161376-kolpachki-granaty-dlya.html</t>
  </si>
  <si>
    <t>https://scooterok.pro/p1099211890-plastik-golova-yamaha.html</t>
  </si>
  <si>
    <t>https://scooterok.pro/p1099221395-tsep-privoda-kolesa.html</t>
  </si>
  <si>
    <t>https://scooterok.pro/p1099225022-zerkalo-viper-f1f50.html</t>
  </si>
  <si>
    <t>https://scooterok.pro/p1099232556-stator-yamaha-bws.html</t>
  </si>
  <si>
    <t>https://scooterok.pro/p1099235066-plastik-golova-viper.html</t>
  </si>
  <si>
    <t>https://scooterok.pro/p1099238295-tros-tahometra-moto.html</t>
  </si>
  <si>
    <t>https://scooterok.pro/p1099576192-bagazhnik-zadnij-delta.html</t>
  </si>
  <si>
    <t>https://scooterok.pro/p1099753755-plastik-perednij-podklyuvnik.html</t>
  </si>
  <si>
    <t>https://scooterok.pro/p1099754181-plastik-klyuv-perednij.html</t>
  </si>
  <si>
    <t>https://scooterok.pro/p1099754515-komplekt-plastika-honda.html</t>
  </si>
  <si>
    <t>https://scooterok.pro/p1100124964-generator-gy6-125150.html</t>
  </si>
  <si>
    <t>https://scooterok.pro/p1100128738-amortizator-perednij-perya.html</t>
  </si>
  <si>
    <t>https://scooterok.pro/p1100247151-filtr-benzinovyjtoplivnyj-magnitom.html</t>
  </si>
  <si>
    <t>https://scooterok.pro/p1100416222-postel-raspredvala-125150.html</t>
  </si>
  <si>
    <t>https://scooterok.pro/p1100426722-plastik-krylo-perednee.html</t>
  </si>
  <si>
    <t>https://scooterok.pro/p1100437795-tormoznye-kolodki-honda.html</t>
  </si>
  <si>
    <t>https://scooterok.pro/p1100543476-tormoznye-kolodki-moto.html</t>
  </si>
  <si>
    <t>https://scooterok.pro/p1100550676-tormoznye-kolodki-yamaha.html</t>
  </si>
  <si>
    <t>https://scooterok.pro/p1100888688-tormoznye-kolodki-yamaha.html</t>
  </si>
  <si>
    <t>https://scooterok.pro/p1100891261-tormoznye-kolodki-honda.html</t>
  </si>
  <si>
    <t>https://scooterok.pro/p1102271331-rul-viper-wind.html</t>
  </si>
  <si>
    <t>https://scooterok.pro/p1102292230-stekla-povorotov-maha.html</t>
  </si>
  <si>
    <t>https://scooterok.pro/p1102292777-krylo-zadnee-honda.html</t>
  </si>
  <si>
    <t>https://scooterok.pro/p1102381004-klemy-dlya-akkumulyatora.html</t>
  </si>
  <si>
    <t>https://scooterok.pro/p1102577951-tros-zadnego-tormoza.html</t>
  </si>
  <si>
    <t>https://scooterok.pro/p1102674540-tsep-grm-125150.html</t>
  </si>
  <si>
    <t>https://scooterok.pro/p1103670109-korobka-peredach-kvadrotsiklatv.html</t>
  </si>
  <si>
    <t>https://scooterok.pro/p1103670340-rele-zaryadki-izh.html</t>
  </si>
  <si>
    <t>https://scooterok.pro/p1103670381-rele-zaryadki-izh.html</t>
  </si>
  <si>
    <t>https://scooterok.pro/p1103672731-kontaktpreryvatel-izh-planeta.html</t>
  </si>
  <si>
    <t>https://scooterok.pro/p1103672860-karbyurator-68i-izh.html</t>
  </si>
  <si>
    <t>https://scooterok.pro/p1103672912-karbyurator-68d-izh.html</t>
  </si>
  <si>
    <t>https://scooterok.pro/p1103674478-tsep-motornaya-izh.html</t>
  </si>
  <si>
    <t>https://scooterok.pro/p1103674698-prokladka-tsilindra-izh.html</t>
  </si>
  <si>
    <t>https://scooterok.pro/p1103677151-rychag-stsepleniya-moto.html</t>
  </si>
  <si>
    <t>https://scooterok.pro/p1103677649-prokladka-glushitelya-izh.html</t>
  </si>
  <si>
    <t>https://scooterok.pro/p1103677902-patrubok-vozdushnogo-filtra.html</t>
  </si>
  <si>
    <t>https://scooterok.pro/p1103678918-tros-spidometra-honda.html</t>
  </si>
  <si>
    <t>https://scooterok.pro/p1103680785-salniki-yavajawa-350.html</t>
  </si>
  <si>
    <t>https://scooterok.pro/p1106423623-tros-zadnego-tormoza.html</t>
  </si>
  <si>
    <t>https://scooterok.pro/p1106810252-tros-gaza-viper.html</t>
  </si>
  <si>
    <t>https://scooterok.pro/p1106818422-plastik-pod-sidenem.html</t>
  </si>
  <si>
    <t>https://scooterok.pro/p1106832009-zamok-sidenya-honda.html</t>
  </si>
  <si>
    <t>https://scooterok.pro/p1107487579-korobka-peredach-active.html</t>
  </si>
  <si>
    <t>https://scooterok.pro/p1107490316-shatun-yavajawa-350.html</t>
  </si>
  <si>
    <t>https://scooterok.pro/p1107491482-podnozhka-tsentralnaya-moto.html</t>
  </si>
  <si>
    <t>https://scooterok.pro/p1107496456-nabor-salnikov-prokladok.html</t>
  </si>
  <si>
    <t>https://scooterok.pro/p1107889411-plastik-klyuv-viper.html</t>
  </si>
  <si>
    <t>https://scooterok.pro/p1107902459-disk-kolesnyj-navigator.html</t>
  </si>
  <si>
    <t>https://scooterok.pro/p1109283375-filtr-vozdushnyj-suzuki.html</t>
  </si>
  <si>
    <t>https://scooterok.pro/p1109286805-stekla-povorotov-honda.html</t>
  </si>
  <si>
    <t>https://scooterok.pro/p1109289798-steklo-stopa-honda.html</t>
  </si>
  <si>
    <t>https://scooterok.pro/p1109296960-klapana-gy6-150.html</t>
  </si>
  <si>
    <t>https://scooterok.pro/p1109438313-shina-1895-240.html</t>
  </si>
  <si>
    <t>https://scooterok.pro/p1109829363-plastik-krylo-perednee.html</t>
  </si>
  <si>
    <t>https://scooterok.pro/p1109837784-kolenval-honda-dio.html</t>
  </si>
  <si>
    <t>https://scooterok.pro/p1109882646-stator-generatora-gy6.html</t>
  </si>
  <si>
    <t>https://scooterok.pro/p1109916086-patrubok-karbyuratoru-moto.html</t>
  </si>
  <si>
    <t>https://scooterok.pro/p1109921284-kommutator-moto-cgcb.html</t>
  </si>
  <si>
    <t>https://scooterok.pro/p1111038156-porshnevaya-gruppa-honda.html</t>
  </si>
  <si>
    <t>https://scooterok.pro/p1111056560-porshnevaya-gruppa-sbore.html</t>
  </si>
  <si>
    <t>https://scooterok.pro/p1111059959-karbyurator-delta-125.html</t>
  </si>
  <si>
    <t>https://scooterok.pro/p1111099498-karbyurator-alpha-125.html</t>
  </si>
  <si>
    <t>https://scooterok.pro/p1111130216-uspokoitel-tsepi-grm.html</t>
  </si>
  <si>
    <t>https://scooterok.pro/p1111144906-korobka-169-fmm.html</t>
  </si>
  <si>
    <t>https://scooterok.pro/p1111220316-shpilki-krepleniya-zadnej.html</t>
  </si>
  <si>
    <t>https://scooterok.pro/p1111238998-maslyanyj-nasos-moto.html</t>
  </si>
  <si>
    <t>https://scooterok.pro/p1111245851-klapana-sbore-dvigatel.html</t>
  </si>
  <si>
    <t>https://scooterok.pro/p1111249285-klapana-moto-cgcb.html</t>
  </si>
  <si>
    <t>https://scooterok.pro/p1111249726-klapana-moto-cgcb.html</t>
  </si>
  <si>
    <t>https://scooterok.pro/p1111724496-zamok-zazhiganiya-moto.html</t>
  </si>
  <si>
    <t>https://scooterok.pro/p1111733738-patrubok-karbyuratoru-moto.html</t>
  </si>
  <si>
    <t>https://scooterok.pro/p1111739443-prokladki-tsilindra-moto.html</t>
  </si>
  <si>
    <t>https://scooterok.pro/p1111743856-porshnevaya-gruppa-suzuki.html</t>
  </si>
  <si>
    <t>https://scooterok.pro/p1111755411-porshnevaya-gruppa-yamaha.html</t>
  </si>
  <si>
    <t>https://scooterok.pro/p1111758846-porshnevaya-gruppa-suzuki.html</t>
  </si>
  <si>
    <t>https://scooterok.pro/p1111762442-porshnevaya-gruppa-honda.html</t>
  </si>
  <si>
    <t>https://scooterok.pro/p1111767156-porshnevaya-gruppa-sbore.html</t>
  </si>
  <si>
    <t>https://scooterok.pro/p1111769852-porshnevaya-gruppa-deltaalphaactive.html</t>
  </si>
  <si>
    <t>https://scooterok.pro/p1111771031-porshnevaya-gruppa-deltaalphaactive.html</t>
  </si>
  <si>
    <t>https://scooterok.pro/p1111771329-porshnevaya-gruppa-deltaalpha.html</t>
  </si>
  <si>
    <t>https://scooterok.pro/p1112043202-rele-povorotov-minsk.html</t>
  </si>
  <si>
    <t>https://scooterok.pro/p1113058445-diski-stsepleniya-minsk.html</t>
  </si>
  <si>
    <t>https://scooterok.pro/p1113063121-zavodnaya-nozhka-moto.html</t>
  </si>
  <si>
    <t>https://scooterok.pro/p1113074145-remen-variatora-yamaha.html</t>
  </si>
  <si>
    <t>https://scooterok.pro/p1113082492-koltsa-porshnevye-deltaalphaactive.html</t>
  </si>
  <si>
    <t>https://scooterok.pro/p1113731320-bolt-kryshki-variatora.html</t>
  </si>
  <si>
    <t>https://scooterok.pro/p1113734658-bolt-kryshki-variatora.html</t>
  </si>
  <si>
    <t>https://scooterok.pro/p1113734783-bolt-kryshki-variatora.html</t>
  </si>
  <si>
    <t>https://scooterok.pro/p1113735052-zvezda-zadnyaya-viper.html</t>
  </si>
  <si>
    <t>https://scooterok.pro/p1113736120-pruzhiny-kolodok-stsepleniya.html</t>
  </si>
  <si>
    <t>https://scooterok.pro/p1114272256-plastik-oblitsovka-toplivnogo.html</t>
  </si>
  <si>
    <t>https://scooterok.pro/p1114274357-plastik-otvetnaya-chast.html</t>
  </si>
  <si>
    <t>https://scooterok.pro/p1114277414-fonar-zadnijstop-lifanwind.html</t>
  </si>
  <si>
    <t>https://scooterok.pro/p1114280856-datchik-tormoznoj-perednijzhabka.html</t>
  </si>
  <si>
    <t>https://scooterok.pro/p1114345460-tormoznye-kolodki-moto.html</t>
  </si>
  <si>
    <t>https://scooterok.pro/p1114808943-plastik-krylo-zadnee.html</t>
  </si>
  <si>
    <t>https://scooterok.pro/p1114811972-gajka-zadnego-kolesa.html</t>
  </si>
  <si>
    <t>https://scooterok.pro/p1114820075-remkomplekt-karbyuratora-polnyj.html</t>
  </si>
  <si>
    <t>https://scooterok.pro/p1114828442-plastik-perednyaya-chast.html</t>
  </si>
  <si>
    <t>https://scooterok.pro/p1114836564-spidometr-elektricheskij-navigatorhonda.html</t>
  </si>
  <si>
    <t>https://scooterok.pro/p1114848125-porshen-motoatv-cgh.html</t>
  </si>
  <si>
    <t>https://scooterok.pro/p1114852801-tormoznye-kolodki-perednie.html</t>
  </si>
  <si>
    <t>https://scooterok.pro/p1114855932-uspokoitel-tsepi-grm.html</t>
  </si>
  <si>
    <t>https://scooterok.pro/p1114862563-lenta-svetodiodnaya-8040.html</t>
  </si>
  <si>
    <t>https://scooterok.pro/p1115289671-prokladki-dvigatelya-voshod.html</t>
  </si>
  <si>
    <t>https://scooterok.pro/p1115292067-tsilindr-voshod-175.html</t>
  </si>
  <si>
    <t>https://scooterok.pro/p1115292799-porshnevaya-gruppa-voshod.html</t>
  </si>
  <si>
    <t>https://scooterok.pro/p1115293498-porshen-muravejtula-200.html</t>
  </si>
  <si>
    <t>https://scooterok.pro/p1115294932-porshen-muravejtula-200.html</t>
  </si>
  <si>
    <t>https://scooterok.pro/p1115295450-porshen-muravejtula-200.html</t>
  </si>
  <si>
    <t>https://scooterok.pro/p1115295591-porshen-muravejtula-200.html</t>
  </si>
  <si>
    <t>https://scooterok.pro/p1115295905-porshen-muravejtula-200.html</t>
  </si>
  <si>
    <t>https://scooterok.pro/p1115309482-zvezda-perednyaya-velomotor.html</t>
  </si>
  <si>
    <t>https://scooterok.pro/p1115314919-kolenval-moped-karpatyverhovina.html</t>
  </si>
  <si>
    <t>https://scooterok.pro/p1115320656-provodka-tsentralnaya-vajper.html</t>
  </si>
  <si>
    <t>https://scooterok.pro/p1115324738-shlang-tormoznoj-1500.html</t>
  </si>
  <si>
    <t>https://scooterok.pro/p1115327743-provodka-tsentralnaya-viper.html</t>
  </si>
  <si>
    <t>https://scooterok.pro/p1115333217-koltsa-porshnevye-jawayava.html</t>
  </si>
  <si>
    <t>https://scooterok.pro/p1115334016-koltsa-porshnevye-jawayava.html</t>
  </si>
  <si>
    <t>https://scooterok.pro/p1115334170-koltsa-porshnevye-jawayava.html</t>
  </si>
  <si>
    <t>https://scooterok.pro/p1115334533-koltsa-porshnevye-jawayava.html</t>
  </si>
  <si>
    <t>https://scooterok.pro/p1115335169-koltsa-porshnevye-jawayava.html</t>
  </si>
  <si>
    <t>https://scooterok.pro/p1115336340-koltsa-porshnevye-jawayava.html</t>
  </si>
  <si>
    <t>https://scooterok.pro/p1115337083-koltsa-porshnevye-jawayava.html</t>
  </si>
  <si>
    <t>https://scooterok.pro/p1115337982-koltsa-porshnevye-jawayava.html</t>
  </si>
  <si>
    <t>https://scooterok.pro/p1115338011-koltsa-porshnevye-jawayava.html</t>
  </si>
  <si>
    <t>https://scooterok.pro/p1115338292-koltsa-porshnevye-jawayava.html</t>
  </si>
  <si>
    <t>https://scooterok.pro/p1115342867-palets-porshnevoj-jawayava.html</t>
  </si>
  <si>
    <t>https://scooterok.pro/p1116848250-palets-porshnevoj-voshod.html</t>
  </si>
  <si>
    <t>https://scooterok.pro/p1116850963-tormoznye-kolodki-voshod.html</t>
  </si>
  <si>
    <t>https://scooterok.pro/p1116851973-zvezda-perednyaya-jawayava.html</t>
  </si>
  <si>
    <t>https://scooterok.pro/p1116854488-zazhiganie-elektronnoe-jawayava.html</t>
  </si>
  <si>
    <t>https://scooterok.pro/p1116869889-rele-povorotov-jawayava.html</t>
  </si>
  <si>
    <t>https://scooterok.pro/p1116870718-salnik-spidometratahometra-jawayava.html</t>
  </si>
  <si>
    <t>https://scooterok.pro/p1116876463-rele-zaryadki-jawayava.html</t>
  </si>
  <si>
    <t>https://scooterok.pro/p1116879673-tahometr-jawayava-350.html</t>
  </si>
  <si>
    <t>https://scooterok.pro/p1116881329-kozhuh-zaschity-tsepi.html</t>
  </si>
  <si>
    <t>https://scooterok.pro/p1117420603-prokladki-dvigatelya-jawayava.html</t>
  </si>
  <si>
    <t>https://scooterok.pro/p1117422733-prokladki-dvigatelya-jawayava.html</t>
  </si>
  <si>
    <t>https://scooterok.pro/p1117426323-rychag-stsepleniyatormoza-jawayava.html</t>
  </si>
  <si>
    <t>https://scooterok.pro/p1117456312-schetki-generatoraschetkoderzhatel-jawayava.html</t>
  </si>
  <si>
    <t>https://scooterok.pro/p1117461373-steklo-stopafonarya-jawayava.html</t>
  </si>
  <si>
    <t>https://scooterok.pro/p1117465490-mufta-kardannogo-vala.html</t>
  </si>
  <si>
    <t>https://scooterok.pro/p1117465772-element-vozdushnogo-filtra.html</t>
  </si>
  <si>
    <t>https://scooterok.pro/p1117468152-ruchki-rulya-jawayava.html</t>
  </si>
  <si>
    <t>https://scooterok.pro/p1117500306-val-pereklyucheniya-peredach.html</t>
  </si>
  <si>
    <t>https://scooterok.pro/p1117510119-diski-stsepleniya-izh.html</t>
  </si>
  <si>
    <t>https://scooterok.pro/p1117516047-shina-13060-117.html</t>
  </si>
  <si>
    <t>https://scooterok.pro/p1117524119-porshnevaya-gruppa-honda.html</t>
  </si>
  <si>
    <t>https://scooterok.pro/p1117537663-porshnevaya-gruppa-honda.html</t>
  </si>
  <si>
    <t>https://scooterok.pro/p1118372835-vtulki-perednej-vilki.html</t>
  </si>
  <si>
    <t>https://scooterok.pro/p1118374067-salniki-dvigatelya-izh.html</t>
  </si>
  <si>
    <t>https://scooterok.pro/p1118376090-prokladka-golovki-tsilindra.html</t>
  </si>
  <si>
    <t>https://scooterok.pro/p1118986704-prokladka-tsilindra-izh.html</t>
  </si>
  <si>
    <t>https://scooterok.pro/p1118988784-perehodnik-izh-planeta.html</t>
  </si>
  <si>
    <t>https://scooterok.pro/p1120922002-dvigatel-sbore-mototsikl.html</t>
  </si>
  <si>
    <t>https://scooterok.pro/p1121437076-akkumulyator-12v-ytx9.html</t>
  </si>
  <si>
    <t>https://scooterok.pro/p1122226176-razem-fary-blizhnijdalnij.html</t>
  </si>
  <si>
    <t>https://scooterok.pro/p1122838615-zadnyaya-chast-kryla.html</t>
  </si>
  <si>
    <t>https://scooterok.pro/p1122855873-porshen-suzuki-address.html</t>
  </si>
  <si>
    <t>https://scooterok.pro/p1122864817-porshen-suzuki-address.html</t>
  </si>
  <si>
    <t>https://scooterok.pro/p1122869568-plastik-krylo-perednee.html</t>
  </si>
  <si>
    <t>https://scooterok.pro/p1123305756-golovka-tsilindra-gy6.html</t>
  </si>
  <si>
    <t>https://scooterok.pro/p1123307304-perehodnik-karbyuratora-mtdnepr.html</t>
  </si>
  <si>
    <t>https://scooterok.pro/p1123310928-vtulkinapravlyayuschie-klapanov-mtdnepr.html</t>
  </si>
  <si>
    <t>https://scooterok.pro/p1124768788-porshnevaya-gruppa-sbore.html</t>
  </si>
  <si>
    <t>https://scooterok.pro/p1126115537-plastik-bardachki-bokovye.html</t>
  </si>
  <si>
    <t>https://scooterok.pro/p1130052869-kulisa-kpp-minsk.html</t>
  </si>
  <si>
    <t>https://scooterok.pro/p1130053826-val-pereklyucheniya-peredach.html</t>
  </si>
  <si>
    <t>https://scooterok.pro/p1130056986-ruchki-rulya-minsk.html</t>
  </si>
  <si>
    <t>https://scooterok.pro/p1130058431-zvezda-perednyaya-42815t.html</t>
  </si>
  <si>
    <t>https://scooterok.pro/p1130062283-zvezda-perednyaya-42816t.html</t>
  </si>
  <si>
    <t>https://scooterok.pro/p1130069245-steklo-povorota-zheltoe.html</t>
  </si>
  <si>
    <t>https://scooterok.pro/p1130071288-salnik-kolenvala-204710.html</t>
  </si>
  <si>
    <t>https://scooterok.pro/p1130072667-tsep-motornaya-minsk.html</t>
  </si>
  <si>
    <t>https://scooterok.pro/p1130073222-salniki-kpp-mtdneprural.html</t>
  </si>
  <si>
    <t>https://scooterok.pro/p1130073887-salnik-shtangi-tolkatelej.html</t>
  </si>
  <si>
    <t>https://scooterok.pro/p1130078033-karbyurator-2401-minsk.html</t>
  </si>
  <si>
    <t>https://scooterok.pro/p1130080449-remontnyj-komplekt-zadnego.html</t>
  </si>
  <si>
    <t>https://scooterok.pro/p1130081508-skorostnaya-para-mtdnepr.html</t>
  </si>
  <si>
    <t>https://scooterok.pro/p1130082322-podshipnik-3086304-zadnego.html</t>
  </si>
  <si>
    <t>https://scooterok.pro/p1130095345-porshen-voshod-175.html</t>
  </si>
  <si>
    <t>https://scooterok.pro/p1130097743-porshen-voshod-175.html</t>
  </si>
  <si>
    <t>https://scooterok.pro/p1130726057-zvezda-perednyaya-jawayava.html</t>
  </si>
  <si>
    <t>https://scooterok.pro/p1130728202-zvezda-perednyaya-veduschaya.html</t>
  </si>
  <si>
    <t>https://scooterok.pro/p1130729611-zvezda-perednyaya-muravej.html</t>
  </si>
  <si>
    <t>https://scooterok.pro/p1130738098-koltsa-porshnevye-voshod.html</t>
  </si>
  <si>
    <t>https://scooterok.pro/p1130739042-koltsa-porshnevye-voshod.html</t>
  </si>
  <si>
    <t>https://scooterok.pro/p1130739155-koltsa-porshnevye-voshod.html</t>
  </si>
  <si>
    <t>https://scooterok.pro/p1130739302-koltsa-porshnevye-voshod.html</t>
  </si>
  <si>
    <t>https://scooterok.pro/p1130739479-koltsa-porshnevye-voshod.html</t>
  </si>
  <si>
    <t>https://scooterok.pro/p1130740178-val-korobki-peredach.html</t>
  </si>
  <si>
    <t>https://scooterok.pro/p1130740265-dempfernye-rezinki-zadnego.html</t>
  </si>
  <si>
    <t>https://scooterok.pro/p1130740431-kontaktpreryvatel-velomotor-d6d8.html</t>
  </si>
  <si>
    <t>https://scooterok.pro/p1130740714-zvezda-perednyaya-muravejtula.html</t>
  </si>
  <si>
    <t>https://scooterok.pro/p1130741613-koltsa-porshnevye-muravejtula.html</t>
  </si>
  <si>
    <t>https://scooterok.pro/p1130743909-koltsa-porshnevye-muravejtula.html</t>
  </si>
  <si>
    <t>https://scooterok.pro/p1130744105-koltsa-porshnevye-muravejtula.html</t>
  </si>
  <si>
    <t>https://scooterok.pro/p1130744644-koltsa-porshnevye-muravejtula.html</t>
  </si>
  <si>
    <t>https://scooterok.pro/p1130753295-element-vozdushnogo-filtra.html</t>
  </si>
  <si>
    <t>https://scooterok.pro/p1131059195-zvezda-zadnyaya-muravej.html</t>
  </si>
  <si>
    <t>https://scooterok.pro/p1131060009-provodka-tsentralnaya-mtdnepr.html</t>
  </si>
  <si>
    <t>https://scooterok.pro/p1131060583-kreplenie-rulya-mtdnepr.html</t>
  </si>
  <si>
    <t>https://scooterok.pro/p1131062112-spitsa-kolesa-mtdnepr.html</t>
  </si>
  <si>
    <t>https://scooterok.pro/p1131077879-pruzhina-zavodnayakikstartera-karpatyverhovina.html</t>
  </si>
  <si>
    <t>https://scooterok.pro/p1131083062-zaslonka-karbyuratora-kvadratnaya.html</t>
  </si>
  <si>
    <t>https://scooterok.pro/p1131111617-nabor-salnikov-prokladok.html</t>
  </si>
  <si>
    <t>https://scooterok.pro/p1131113475-prokladki-tsilindra-mtdnepr.html</t>
  </si>
  <si>
    <t>https://scooterok.pro/p1131116715-shtok-stsepleniya-mtdnepr.html</t>
  </si>
  <si>
    <t>https://scooterok.pro/p1131117850-salnik-zazhiganiya-mtdnepr.html</t>
  </si>
  <si>
    <t>https://scooterok.pro/p1131118090-igolchatyj-podshipnik-mosta.html</t>
  </si>
  <si>
    <t>https://scooterok.pro/p1131118457-vkladyshi-shatunov-kolenchatogo.html</t>
  </si>
  <si>
    <t>https://scooterok.pro/p1131119577-vkladyshi-shatunov-kolenchatogo.html</t>
  </si>
  <si>
    <t>https://scooterok.pro/p1131119738-vkladyshi-shatunov-kolenchatogo.html</t>
  </si>
  <si>
    <t>https://scooterok.pro/p1131120403-vkladyshi-shatunov-kolenchatogo.html</t>
  </si>
  <si>
    <t>https://scooterok.pro/p1131123331-prokladka-karbyuratora-izhmtminskvoshod.html</t>
  </si>
  <si>
    <t>https://scooterok.pro/p1131125949-prokladki-dvigatelya-ural.html</t>
  </si>
  <si>
    <t>https://scooterok.pro/p1131126421-kran-toplivnyj-mtdnepr111416ural.html</t>
  </si>
  <si>
    <t>https://scooterok.pro/p1131127068-nabor-salnikov-prokladok.html</t>
  </si>
  <si>
    <t>https://scooterok.pro/p1131132019-plastik-bokovushki-pod.html</t>
  </si>
  <si>
    <t>https://scooterok.pro/p1131134302-prokladka-klapannoj-kryshki.html</t>
  </si>
  <si>
    <t>https://scooterok.pro/p1131134432-prokladka-klapannoj-kryshki.html</t>
  </si>
  <si>
    <t>https://scooterok.pro/p1131134828-prokladka-klapannoj-kryshki.html</t>
  </si>
  <si>
    <t>https://scooterok.pro/p1131135559-traversa-verhnyayaplastina-vilki.html</t>
  </si>
  <si>
    <t>https://scooterok.pro/p1131136021-steklo-gabarit-perednego.html</t>
  </si>
  <si>
    <t>https://scooterok.pro/p1131136253-steklo-zadnego-stopap.html</t>
  </si>
  <si>
    <t>https://scooterok.pro/p1131136594-prokladka-poddona-mtdnepr.html</t>
  </si>
  <si>
    <t>https://scooterok.pro/p1131137074-prokladka-poddona-mtdnepr.html</t>
  </si>
  <si>
    <t>https://scooterok.pro/p1134601742-prokladka-golovki-tsilindra.html</t>
  </si>
  <si>
    <t>https://scooterok.pro/p1134629562-begunok-plankoj-mtdnepr.html</t>
  </si>
  <si>
    <t>https://scooterok.pro/p1134630120-sedlo-klapana-mtdnepr.html</t>
  </si>
  <si>
    <t>https://scooterok.pro/p1134630567-igla-karbyuratora-k65.html</t>
  </si>
  <si>
    <t>https://scooterok.pro/p1134630879-bolt-regulirovki-klapanov.html</t>
  </si>
  <si>
    <t>https://scooterok.pro/p1134631726-tsep-privoda-kolesa.html</t>
  </si>
  <si>
    <t>https://scooterok.pro/p1134632795-shlang-tormoznoj-kvadrotsiklatv.html</t>
  </si>
  <si>
    <t>https://scooterok.pro/p1134633393-vtulka-shatuna-mtdnepr.html</t>
  </si>
  <si>
    <t>https://scooterok.pro/p1134634745-bolt-stsepleniya-mtdnepr.html</t>
  </si>
  <si>
    <t>https://scooterok.pro/p1134682170-gajka-kryshki-golovki.html</t>
  </si>
  <si>
    <t>https://scooterok.pro/p1134688520-traversa-perednej-vilki.html</t>
  </si>
  <si>
    <t>https://scooterok.pro/p1134693064-patrubok-vozdushnogo-filtra.html</t>
  </si>
  <si>
    <t>https://scooterok.pro/p1134715709-plastik-perednij-pod.html</t>
  </si>
  <si>
    <t>https://scooterok.pro/p1134723311-plastik-nakladka-klyuva.html</t>
  </si>
  <si>
    <t>https://scooterok.pro/p1134730378-stopornoe-koltso-verhovinakarpaty.html</t>
  </si>
  <si>
    <t>https://scooterok.pro/p1134740065-datchik-toplivnyj-bak.html</t>
  </si>
  <si>
    <t>https://scooterok.pro/p1134756530-sajlentblok-dvigatelya-282210.html</t>
  </si>
  <si>
    <t>https://scooterok.pro/p1134771671-amortizator-zadnij-mono.html</t>
  </si>
  <si>
    <t>https://scooterok.pro/p1134776384-rama-delta-110.html</t>
  </si>
  <si>
    <t>https://scooterok.pro/p1134776704-vilka-perednyaya-sbore.html</t>
  </si>
  <si>
    <t>https://scooterok.pro/p1134792475-rele-regulyator-napryazheniya.html</t>
  </si>
  <si>
    <t>https://scooterok.pro/p1134800699-val-pereklyucheniya-peredach.html</t>
  </si>
  <si>
    <t>https://scooterok.pro/p1134816097-obod-kolesa-18518.html</t>
  </si>
  <si>
    <t>https://scooterok.pro/p1134820934-obod-kolesa-18519.html</t>
  </si>
  <si>
    <t>https://scooterok.pro/p1134824759-zavodnaya-nozhka-zubr.html</t>
  </si>
  <si>
    <t>https://scooterok.pro/p1134825414-suhar-klapana-mtdnepr.html</t>
  </si>
  <si>
    <t>https://scooterok.pro/p1134827399-kryshka-pravaya-aktiv.html</t>
  </si>
  <si>
    <t>https://scooterok.pro/p1134831186-salnik-perednej-kryshki.html</t>
  </si>
  <si>
    <t>https://scooterok.pro/p1134836587-porshen-ural-750.html</t>
  </si>
  <si>
    <t>https://scooterok.pro/p1154477564-zaryadnoe-ustrojstvo-impulsnoe.html</t>
  </si>
  <si>
    <t>https://scooterok.pro/p1478795192-variator-perednij-dlh.html</t>
  </si>
  <si>
    <t>https://scooterok.pro/p1478795193-generator-gy6-125150.html</t>
  </si>
  <si>
    <t>https://scooterok.pro/p1478795197-karbyurator-sbore-gy6.html</t>
  </si>
  <si>
    <t>https://scooterok.pro/p1478795257-glushitel-gy6-kub.html</t>
  </si>
  <si>
    <t>https://scooterok.pro/p1478795266-karbyurator-gy6-kub.html</t>
  </si>
  <si>
    <t>https://scooterok.pro/p1478795695-elektrostarter-dvigatel-gy6.html</t>
  </si>
  <si>
    <t>https://scooterok.pro/p1478796219-naklejka-moped-honda.html</t>
  </si>
  <si>
    <t>https://scooterok.pro/p1478796240-naklejka-honda-dio.html</t>
  </si>
  <si>
    <t>https://scooterok.pro/p1478796242-naklejka-honda-srednyaya.html</t>
  </si>
  <si>
    <t>https://scooterok.pro/p1478796244-naklejka-puli.html</t>
  </si>
  <si>
    <t>https://scooterok.pro/p1478796248-naklejka-yamaha-svetootrazhayuschaya.html</t>
  </si>
  <si>
    <t>https://scooterok.pro/p1478796546-sidene-moped-vajper.html</t>
  </si>
  <si>
    <t>https://scooterok.pro/p1478796548-elektroprovodka-viper-wind.html</t>
  </si>
  <si>
    <t>https://scooterok.pro/p1478796551-fara-perednyaya-viper.html</t>
  </si>
  <si>
    <t>https://scooterok.pro/p1478796564-karbyurator-honda-dio.html</t>
  </si>
  <si>
    <t>https://scooterok.pro/p1478796576-porshnevaya-gruppa-honda.html</t>
  </si>
  <si>
    <t>https://scooterok.pro/p1478796583-kolenval-honda-dio.html</t>
  </si>
  <si>
    <t>https://scooterok.pro/p1478796628-porshnevaya-gruppa-honda.html</t>
  </si>
  <si>
    <t>https://scooterok.pro/p1478796633-amortizator-perednij-honda.html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</si>
</sst>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;[Red]0.0"/>
    <numFmt numFmtId="165" formatCode="[$$-409]#,##0.00"/>
  </numFmts>
  <fonts count="67">
    <font>
      <sz val="10"/>
      <name val="Arial"/>
      <family val="2"/>
      <charset val="204"/>
    </font>
    <font>
      <sz val="10"/>
      <name val="Arial Cyr"/>
      <family val="2"/>
      <charset val="204"/>
    </font>
    <font>
      <sz val="14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8"/>
      <name val="Calibri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Arial"/>
      <family val="2"/>
      <charset val="1"/>
    </font>
    <font>
      <sz val="10"/>
      <name val="Arial"/>
      <family val="2"/>
      <charset val="1"/>
    </font>
    <font>
      <sz val="10"/>
      <name val="Aparajita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u/>
      <sz val="10"/>
      <name val="Arial"/>
      <family val="2"/>
      <charset val="204"/>
    </font>
    <font>
      <b/>
      <sz val="14"/>
      <name val="Arial"/>
      <family val="2"/>
      <charset val="204"/>
    </font>
    <font>
      <u/>
      <sz val="10"/>
      <color indexed="49"/>
      <name val="Arial"/>
      <family val="2"/>
      <charset val="204"/>
    </font>
    <font>
      <sz val="11"/>
      <name val="Calibri"/>
      <family val="2"/>
      <charset val="1"/>
    </font>
    <font>
      <sz val="12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2"/>
      <name val="Arial"/>
      <family val="2"/>
      <charset val="204"/>
    </font>
    <font>
      <b/>
      <u/>
      <sz val="16"/>
      <color indexed="12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9"/>
      <name val="Arial"/>
      <family val="2"/>
      <charset val="204"/>
    </font>
    <font>
      <sz val="10"/>
      <color rgb="FF00B0F0"/>
      <name val="Arial"/>
      <family val="2"/>
      <charset val="204"/>
    </font>
    <font>
      <sz val="10"/>
      <color theme="0" tint="-0.499984740745262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sz val="10"/>
      <color theme="1"/>
      <name val="Arial"/>
      <family val="2"/>
    </font>
    <font>
      <sz val="10"/>
      <color theme="0"/>
      <name val="Arial"/>
      <family val="2"/>
      <charset val="204"/>
    </font>
    <font>
      <sz val="10"/>
      <color rgb="FFFFFF00"/>
      <name val="Arial"/>
      <family val="2"/>
      <charset val="204"/>
    </font>
    <font>
      <b/>
      <u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rgb="FF00B050"/>
      <name val="Arial"/>
      <family val="2"/>
      <charset val="204"/>
    </font>
    <font>
      <sz val="10"/>
      <color rgb="FF00FF00"/>
      <name val="Arial"/>
      <family val="2"/>
      <charset val="204"/>
    </font>
    <font>
      <sz val="9"/>
      <color rgb="FFFFFF00"/>
      <name val="Arial"/>
      <family val="2"/>
      <charset val="204"/>
    </font>
    <font>
      <sz val="9"/>
      <color rgb="FF00FF00"/>
      <name val="Arial"/>
      <family val="2"/>
      <charset val="204"/>
    </font>
    <font>
      <sz val="10"/>
      <color rgb="FF66FF33"/>
      <name val="Arial"/>
      <family val="2"/>
      <charset val="204"/>
    </font>
    <font>
      <sz val="10"/>
      <color theme="0" tint="-0.249977111117893"/>
      <name val="Arial"/>
      <family val="2"/>
      <charset val="204"/>
    </font>
    <font>
      <sz val="10"/>
      <color rgb="FFFFC000"/>
      <name val="Arial"/>
      <family val="2"/>
      <charset val="204"/>
    </font>
    <font>
      <sz val="10"/>
      <color rgb="FFFF9900"/>
      <name val="Arial"/>
      <family val="2"/>
      <charset val="204"/>
    </font>
    <font>
      <u/>
      <sz val="12"/>
      <color theme="1"/>
      <name val="Arial"/>
      <family val="2"/>
      <charset val="204"/>
    </font>
    <font>
      <sz val="10"/>
      <color rgb="FFFFC90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u/>
      <sz val="16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2"/>
      <color theme="1" tint="0.249977111117893"/>
      <name val="Arial"/>
      <family val="2"/>
      <charset val="204"/>
    </font>
    <font>
      <sz val="12"/>
      <color rgb="FFC00000"/>
      <name val="Arial"/>
      <family val="2"/>
      <charset val="204"/>
    </font>
    <font>
      <b/>
      <sz val="16"/>
      <name val="Arial"/>
      <family val="2"/>
      <charset val="204"/>
    </font>
    <font>
      <sz val="10"/>
      <color theme="8"/>
      <name val="Arial"/>
      <family val="2"/>
      <charset val="204"/>
    </font>
    <font>
      <sz val="12"/>
      <color theme="1"/>
      <name val="Arial"/>
      <family val="2"/>
      <charset val="204"/>
    </font>
    <font>
      <u/>
      <sz val="12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b/>
      <u/>
      <sz val="12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0"/>
      <color rgb="FF00FFFF"/>
      <name val="Arial"/>
      <family val="2"/>
      <charset val="204"/>
    </font>
    <font>
      <sz val="8"/>
      <name val="Arial"/>
      <family val="2"/>
      <charset val="204"/>
    </font>
    <font>
      <sz val="10"/>
      <color theme="0"/>
      <name val="Arial"/>
      <family val="2"/>
    </font>
    <font>
      <u/>
      <sz val="10"/>
      <color theme="0"/>
      <name val="Arial"/>
      <family val="2"/>
      <charset val="204"/>
    </font>
    <font>
      <b/>
      <sz val="18"/>
      <color theme="1"/>
      <name val="Arial"/>
      <family val="2"/>
      <charset val="204"/>
    </font>
    <font>
      <u/>
      <sz val="2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rgb="FFFF33CC"/>
      <name val="Arial"/>
      <family val="2"/>
      <charset val="204"/>
    </font>
    <font>
      <i/>
      <sz val="10"/>
      <name val="Arial"/>
      <family val="2"/>
    </font>
    <font>
      <sz val="10"/>
      <color theme="0" tint="-4.9989318521683403E-2"/>
      <name val="Arial"/>
      <family val="2"/>
      <charset val="204"/>
    </font>
  </fonts>
  <fills count="6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11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52"/>
      </patternFill>
    </fill>
    <fill>
      <patternFill patternType="solid">
        <fgColor indexed="22"/>
        <bgColor indexed="52"/>
      </patternFill>
    </fill>
    <fill>
      <patternFill patternType="solid">
        <fgColor indexed="13"/>
        <bgColor indexed="52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11"/>
      </patternFill>
    </fill>
    <fill>
      <patternFill patternType="solid">
        <fgColor rgb="FF66FF33"/>
        <bgColor indexed="11"/>
      </patternFill>
    </fill>
    <fill>
      <patternFill patternType="solid">
        <fgColor rgb="FF66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rgb="FFFFFF00"/>
        <bgColor indexed="52"/>
      </patternFill>
    </fill>
    <fill>
      <patternFill patternType="solid">
        <fgColor theme="9"/>
        <bgColor indexed="5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19FF"/>
        <bgColor indexed="64"/>
      </patternFill>
    </fill>
    <fill>
      <patternFill patternType="solid">
        <fgColor rgb="FFFFC9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5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52"/>
      </patternFill>
    </fill>
    <fill>
      <patternFill patternType="solid">
        <fgColor rgb="FF0000FF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FFFF"/>
        <bgColor indexed="11"/>
      </patternFill>
    </fill>
    <fill>
      <patternFill patternType="solid">
        <fgColor rgb="FF00FFFF"/>
        <bgColor indexed="51"/>
      </patternFill>
    </fill>
    <fill>
      <patternFill patternType="solid">
        <fgColor rgb="FF00FF00"/>
        <bgColor indexed="52"/>
      </patternFill>
    </fill>
    <fill>
      <patternFill patternType="solid">
        <fgColor rgb="FFFFC900"/>
        <bgColor indexed="52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5" fillId="0" borderId="0"/>
    <xf numFmtId="0" fontId="4" fillId="0" borderId="0" applyNumberFormat="0" applyFill="0" applyBorder="0" applyAlignment="0" applyProtection="0"/>
    <xf numFmtId="0" fontId="1" fillId="0" borderId="0"/>
  </cellStyleXfs>
  <cellXfs count="618">
    <xf numFmtId="0" fontId="0" fillId="0" borderId="0" xfId="0"/>
    <xf numFmtId="0" fontId="0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0" borderId="1" xfId="1" applyFill="1" applyBorder="1" applyAlignment="1">
      <alignment horizontal="center"/>
    </xf>
    <xf numFmtId="0" fontId="5" fillId="0" borderId="1" xfId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2" borderId="1" xfId="0" applyFont="1" applyFill="1" applyBorder="1" applyAlignment="1"/>
    <xf numFmtId="0" fontId="12" fillId="0" borderId="1" xfId="0" applyFont="1" applyBorder="1"/>
    <xf numFmtId="0" fontId="0" fillId="2" borderId="1" xfId="0" applyFill="1" applyBorder="1"/>
    <xf numFmtId="0" fontId="0" fillId="2" borderId="1" xfId="0" applyFont="1" applyFill="1" applyBorder="1" applyAlignment="1">
      <alignment horizontal="center"/>
    </xf>
    <xf numFmtId="0" fontId="0" fillId="0" borderId="1" xfId="0" applyFont="1" applyBorder="1" applyAlignment="1"/>
    <xf numFmtId="0" fontId="0" fillId="0" borderId="1" xfId="1" applyFont="1" applyBorder="1" applyAlignment="1"/>
    <xf numFmtId="0" fontId="0" fillId="0" borderId="1" xfId="3" applyFont="1" applyFill="1" applyBorder="1" applyAlignment="1"/>
    <xf numFmtId="0" fontId="0" fillId="0" borderId="1" xfId="0" applyFont="1" applyFill="1" applyBorder="1" applyAlignment="1"/>
    <xf numFmtId="0" fontId="0" fillId="0" borderId="1" xfId="1" applyFont="1" applyFill="1" applyBorder="1" applyAlignment="1"/>
    <xf numFmtId="0" fontId="12" fillId="0" borderId="1" xfId="1" applyFont="1" applyBorder="1" applyAlignment="1"/>
    <xf numFmtId="0" fontId="12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164" fontId="0" fillId="0" borderId="1" xfId="0" applyNumberFormat="1" applyFont="1" applyBorder="1" applyAlignment="1"/>
    <xf numFmtId="0" fontId="0" fillId="7" borderId="1" xfId="1" applyFont="1" applyFill="1" applyBorder="1" applyAlignment="1"/>
    <xf numFmtId="0" fontId="13" fillId="0" borderId="1" xfId="1" applyFont="1" applyFill="1" applyBorder="1" applyAlignment="1"/>
    <xf numFmtId="0" fontId="0" fillId="0" borderId="1" xfId="3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Fill="1" applyBorder="1" applyAlignment="1"/>
    <xf numFmtId="0" fontId="0" fillId="2" borderId="1" xfId="0" applyFill="1" applyBorder="1" applyAlignment="1"/>
    <xf numFmtId="0" fontId="8" fillId="0" borderId="1" xfId="1" applyFont="1" applyBorder="1" applyAlignment="1">
      <alignment horizontal="center"/>
    </xf>
    <xf numFmtId="0" fontId="8" fillId="0" borderId="1" xfId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9" fillId="0" borderId="1" xfId="1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9" fillId="0" borderId="1" xfId="1" applyFont="1" applyFill="1" applyBorder="1" applyAlignment="1">
      <alignment horizontal="center"/>
    </xf>
    <xf numFmtId="0" fontId="17" fillId="0" borderId="1" xfId="1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1" applyFont="1" applyBorder="1" applyAlignment="1">
      <alignment horizontal="center"/>
    </xf>
    <xf numFmtId="0" fontId="1" fillId="0" borderId="1" xfId="3" applyFont="1" applyFill="1" applyBorder="1" applyAlignment="1">
      <alignment horizontal="center" wrapText="1"/>
    </xf>
    <xf numFmtId="4" fontId="0" fillId="0" borderId="1" xfId="0" applyNumberFormat="1" applyBorder="1"/>
    <xf numFmtId="2" fontId="3" fillId="0" borderId="1" xfId="1" applyNumberFormat="1" applyFont="1" applyFill="1" applyBorder="1" applyAlignment="1">
      <alignment horizontal="right"/>
    </xf>
    <xf numFmtId="2" fontId="0" fillId="0" borderId="1" xfId="1" applyNumberFormat="1" applyFont="1" applyFill="1" applyBorder="1" applyAlignment="1">
      <alignment horizontal="right"/>
    </xf>
    <xf numFmtId="2" fontId="3" fillId="0" borderId="1" xfId="1" applyNumberFormat="1" applyFon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2" fontId="0" fillId="0" borderId="1" xfId="0" applyNumberFormat="1" applyFont="1" applyFill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5" fillId="0" borderId="1" xfId="1" applyNumberFormat="1" applyBorder="1" applyAlignment="1">
      <alignment horizontal="right"/>
    </xf>
    <xf numFmtId="2" fontId="3" fillId="0" borderId="1" xfId="1" applyNumberFormat="1" applyFont="1" applyFill="1" applyBorder="1" applyAlignment="1" applyProtection="1">
      <alignment horizontal="right"/>
      <protection locked="0"/>
    </xf>
    <xf numFmtId="2" fontId="5" fillId="0" borderId="1" xfId="1" applyNumberFormat="1" applyFill="1" applyBorder="1" applyAlignment="1">
      <alignment horizontal="right"/>
    </xf>
    <xf numFmtId="2" fontId="3" fillId="7" borderId="1" xfId="1" applyNumberFormat="1" applyFont="1" applyFill="1" applyBorder="1" applyAlignment="1">
      <alignment horizontal="right"/>
    </xf>
    <xf numFmtId="2" fontId="0" fillId="0" borderId="1" xfId="0" applyNumberFormat="1" applyFont="1" applyFill="1" applyBorder="1" applyAlignment="1" applyProtection="1">
      <alignment horizontal="right"/>
      <protection locked="0"/>
    </xf>
    <xf numFmtId="2" fontId="0" fillId="0" borderId="1" xfId="0" applyNumberFormat="1" applyFill="1" applyBorder="1" applyAlignment="1">
      <alignment horizontal="right"/>
    </xf>
    <xf numFmtId="2" fontId="5" fillId="0" borderId="1" xfId="1" applyNumberFormat="1" applyFont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2" fontId="0" fillId="0" borderId="1" xfId="0" applyNumberFormat="1" applyBorder="1" applyAlignment="1">
      <alignment horizontal="right"/>
    </xf>
    <xf numFmtId="2" fontId="17" fillId="0" borderId="1" xfId="1" applyNumberFormat="1" applyFont="1" applyFill="1" applyBorder="1" applyAlignment="1">
      <alignment horizontal="right"/>
    </xf>
    <xf numFmtId="2" fontId="17" fillId="0" borderId="1" xfId="1" applyNumberFormat="1" applyFont="1" applyBorder="1" applyAlignment="1">
      <alignment horizontal="right"/>
    </xf>
    <xf numFmtId="2" fontId="0" fillId="0" borderId="1" xfId="1" applyNumberFormat="1" applyFont="1" applyBorder="1" applyAlignment="1">
      <alignment horizontal="right"/>
    </xf>
    <xf numFmtId="2" fontId="0" fillId="0" borderId="1" xfId="0" applyNumberFormat="1" applyFill="1" applyBorder="1" applyAlignment="1" applyProtection="1">
      <alignment horizontal="right"/>
      <protection locked="0"/>
    </xf>
    <xf numFmtId="2" fontId="0" fillId="2" borderId="1" xfId="1" applyNumberFormat="1" applyFont="1" applyFill="1" applyBorder="1" applyAlignment="1">
      <alignment horizontal="right"/>
    </xf>
    <xf numFmtId="2" fontId="0" fillId="2" borderId="1" xfId="0" applyNumberFormat="1" applyFont="1" applyFill="1" applyBorder="1" applyAlignment="1">
      <alignment horizontal="right"/>
    </xf>
    <xf numFmtId="0" fontId="0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center" vertical="top"/>
    </xf>
    <xf numFmtId="0" fontId="0" fillId="19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64" fontId="0" fillId="0" borderId="1" xfId="0" applyNumberFormat="1" applyFont="1" applyBorder="1" applyProtection="1">
      <protection locked="0"/>
    </xf>
    <xf numFmtId="164" fontId="10" fillId="0" borderId="1" xfId="0" applyNumberFormat="1" applyFont="1" applyFill="1" applyBorder="1" applyProtection="1">
      <protection locked="0"/>
    </xf>
    <xf numFmtId="164" fontId="0" fillId="0" borderId="1" xfId="0" applyNumberFormat="1" applyFont="1" applyBorder="1" applyAlignment="1" applyProtection="1">
      <protection locked="0"/>
    </xf>
    <xf numFmtId="164" fontId="0" fillId="0" borderId="1" xfId="0" applyNumberFormat="1" applyFont="1" applyFill="1" applyBorder="1" applyProtection="1">
      <protection locked="0"/>
    </xf>
    <xf numFmtId="164" fontId="0" fillId="0" borderId="1" xfId="0" applyNumberFormat="1" applyFont="1" applyFill="1" applyBorder="1" applyAlignment="1" applyProtection="1">
      <protection locked="0"/>
    </xf>
    <xf numFmtId="164" fontId="0" fillId="0" borderId="1" xfId="0" applyNumberFormat="1" applyFont="1" applyFill="1" applyBorder="1" applyAlignment="1" applyProtection="1">
      <alignment vertical="center"/>
      <protection locked="0"/>
    </xf>
    <xf numFmtId="0" fontId="0" fillId="0" borderId="1" xfId="0" applyFont="1" applyBorder="1" applyAlignment="1" applyProtection="1">
      <protection locked="0"/>
    </xf>
    <xf numFmtId="164" fontId="2" fillId="0" borderId="1" xfId="0" applyNumberFormat="1" applyFont="1" applyFill="1" applyBorder="1" applyAlignment="1" applyProtection="1">
      <protection locked="0"/>
    </xf>
    <xf numFmtId="164" fontId="14" fillId="0" borderId="0" xfId="2" applyNumberFormat="1" applyFont="1" applyAlignment="1" applyProtection="1">
      <protection locked="0"/>
    </xf>
    <xf numFmtId="164" fontId="0" fillId="0" borderId="1" xfId="0" applyNumberFormat="1" applyFont="1" applyFill="1" applyBorder="1" applyAlignment="1" applyProtection="1">
      <alignment wrapText="1"/>
      <protection locked="0"/>
    </xf>
    <xf numFmtId="164" fontId="0" fillId="2" borderId="1" xfId="0" applyNumberFormat="1" applyFont="1" applyFill="1" applyBorder="1" applyAlignment="1" applyProtection="1">
      <protection locked="0"/>
    </xf>
    <xf numFmtId="0" fontId="0" fillId="2" borderId="1" xfId="0" applyFill="1" applyBorder="1" applyProtection="1">
      <protection locked="0"/>
    </xf>
    <xf numFmtId="0" fontId="18" fillId="0" borderId="1" xfId="0" applyFont="1" applyBorder="1" applyAlignment="1" applyProtection="1">
      <alignment horizontal="center" vertical="top"/>
      <protection locked="0"/>
    </xf>
    <xf numFmtId="0" fontId="0" fillId="0" borderId="1" xfId="0" applyBorder="1" applyProtection="1">
      <protection locked="0"/>
    </xf>
    <xf numFmtId="0" fontId="5" fillId="0" borderId="1" xfId="1" applyFont="1" applyFill="1" applyBorder="1" applyProtection="1">
      <protection locked="0"/>
    </xf>
    <xf numFmtId="2" fontId="5" fillId="0" borderId="1" xfId="1" applyNumberFormat="1" applyFont="1" applyFill="1" applyBorder="1" applyProtection="1">
      <protection locked="0"/>
    </xf>
    <xf numFmtId="0" fontId="6" fillId="0" borderId="1" xfId="3" applyFont="1" applyFill="1" applyBorder="1" applyAlignment="1" applyProtection="1">
      <alignment wrapText="1"/>
      <protection locked="0"/>
    </xf>
    <xf numFmtId="0" fontId="5" fillId="0" borderId="1" xfId="1" applyBorder="1" applyAlignment="1" applyProtection="1">
      <alignment horizontal="center"/>
      <protection locked="0"/>
    </xf>
    <xf numFmtId="0" fontId="5" fillId="0" borderId="1" xfId="1" applyFont="1" applyBorder="1" applyProtection="1">
      <protection locked="0"/>
    </xf>
    <xf numFmtId="0" fontId="0" fillId="0" borderId="1" xfId="0" applyFill="1" applyBorder="1" applyProtection="1">
      <protection locked="0"/>
    </xf>
    <xf numFmtId="0" fontId="12" fillId="0" borderId="1" xfId="0" applyFont="1" applyBorder="1" applyProtection="1">
      <protection locked="0"/>
    </xf>
    <xf numFmtId="0" fontId="12" fillId="2" borderId="1" xfId="0" applyFont="1" applyFill="1" applyBorder="1" applyAlignment="1">
      <alignment horizontal="center"/>
    </xf>
    <xf numFmtId="0" fontId="12" fillId="19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0" fillId="0" borderId="1" xfId="0" applyNumberFormat="1" applyFont="1" applyFill="1" applyBorder="1" applyProtection="1">
      <protection locked="0"/>
    </xf>
    <xf numFmtId="164" fontId="0" fillId="0" borderId="1" xfId="0" applyNumberFormat="1" applyFont="1" applyBorder="1"/>
    <xf numFmtId="0" fontId="0" fillId="27" borderId="1" xfId="0" applyFont="1" applyFill="1" applyBorder="1" applyAlignment="1">
      <alignment horizontal="center"/>
    </xf>
    <xf numFmtId="0" fontId="0" fillId="0" borderId="6" xfId="0" applyFont="1" applyBorder="1" applyAlignment="1"/>
    <xf numFmtId="2" fontId="0" fillId="0" borderId="4" xfId="1" applyNumberFormat="1" applyFont="1" applyBorder="1" applyAlignment="1">
      <alignment horizontal="right"/>
    </xf>
    <xf numFmtId="164" fontId="0" fillId="0" borderId="4" xfId="0" applyNumberFormat="1" applyFont="1" applyBorder="1" applyAlignment="1" applyProtection="1">
      <protection locked="0"/>
    </xf>
    <xf numFmtId="4" fontId="0" fillId="0" borderId="4" xfId="0" applyNumberFormat="1" applyBorder="1"/>
    <xf numFmtId="2" fontId="0" fillId="0" borderId="2" xfId="0" applyNumberFormat="1" applyFont="1" applyBorder="1" applyAlignment="1">
      <alignment horizontal="right"/>
    </xf>
    <xf numFmtId="2" fontId="3" fillId="0" borderId="2" xfId="1" applyNumberFormat="1" applyFont="1" applyFill="1" applyBorder="1" applyAlignment="1">
      <alignment horizontal="right"/>
    </xf>
    <xf numFmtId="164" fontId="0" fillId="0" borderId="2" xfId="0" applyNumberFormat="1" applyFont="1" applyBorder="1" applyAlignment="1" applyProtection="1">
      <protection locked="0"/>
    </xf>
    <xf numFmtId="4" fontId="0" fillId="0" borderId="2" xfId="0" applyNumberFormat="1" applyBorder="1"/>
    <xf numFmtId="2" fontId="3" fillId="0" borderId="2" xfId="1" applyNumberFormat="1" applyFont="1" applyBorder="1" applyAlignment="1">
      <alignment horizontal="right"/>
    </xf>
    <xf numFmtId="164" fontId="0" fillId="0" borderId="2" xfId="0" applyNumberFormat="1" applyFont="1" applyBorder="1" applyProtection="1">
      <protection locked="0"/>
    </xf>
    <xf numFmtId="0" fontId="12" fillId="0" borderId="2" xfId="0" applyFont="1" applyFill="1" applyBorder="1" applyAlignment="1">
      <alignment horizontal="center" vertical="center"/>
    </xf>
    <xf numFmtId="164" fontId="0" fillId="0" borderId="2" xfId="0" applyNumberFormat="1" applyFont="1" applyFill="1" applyBorder="1" applyProtection="1">
      <protection locked="0"/>
    </xf>
    <xf numFmtId="0" fontId="11" fillId="0" borderId="6" xfId="3" applyFont="1" applyFill="1" applyBorder="1" applyAlignment="1"/>
    <xf numFmtId="2" fontId="0" fillId="6" borderId="2" xfId="0" applyNumberFormat="1" applyFont="1" applyFill="1" applyBorder="1" applyAlignment="1">
      <alignment horizontal="right"/>
    </xf>
    <xf numFmtId="164" fontId="0" fillId="6" borderId="2" xfId="0" applyNumberFormat="1" applyFont="1" applyFill="1" applyBorder="1" applyProtection="1">
      <protection locked="0"/>
    </xf>
    <xf numFmtId="0" fontId="0" fillId="0" borderId="5" xfId="0" applyBorder="1" applyProtection="1">
      <protection locked="0"/>
    </xf>
    <xf numFmtId="164" fontId="0" fillId="0" borderId="4" xfId="0" applyNumberFormat="1" applyFont="1" applyFill="1" applyBorder="1" applyProtection="1">
      <protection locked="0"/>
    </xf>
    <xf numFmtId="2" fontId="7" fillId="0" borderId="2" xfId="0" applyNumberFormat="1" applyFont="1" applyFill="1" applyBorder="1" applyAlignment="1">
      <alignment horizontal="right"/>
    </xf>
    <xf numFmtId="2" fontId="0" fillId="0" borderId="2" xfId="0" applyNumberFormat="1" applyFont="1" applyFill="1" applyBorder="1" applyAlignment="1">
      <alignment horizontal="right"/>
    </xf>
    <xf numFmtId="164" fontId="0" fillId="0" borderId="2" xfId="0" applyNumberFormat="1" applyFont="1" applyFill="1" applyBorder="1" applyAlignment="1" applyProtection="1">
      <protection locked="0"/>
    </xf>
    <xf numFmtId="2" fontId="0" fillId="2" borderId="2" xfId="0" applyNumberFormat="1" applyFont="1" applyFill="1" applyBorder="1" applyAlignment="1">
      <alignment horizontal="right"/>
    </xf>
    <xf numFmtId="2" fontId="0" fillId="27" borderId="2" xfId="0" applyNumberFormat="1" applyFont="1" applyFill="1" applyBorder="1" applyAlignment="1">
      <alignment horizontal="right"/>
    </xf>
    <xf numFmtId="2" fontId="3" fillId="27" borderId="2" xfId="1" applyNumberFormat="1" applyFont="1" applyFill="1" applyBorder="1" applyAlignment="1">
      <alignment horizontal="right"/>
    </xf>
    <xf numFmtId="164" fontId="0" fillId="27" borderId="2" xfId="0" applyNumberFormat="1" applyFont="1" applyFill="1" applyBorder="1" applyAlignment="1" applyProtection="1">
      <protection locked="0"/>
    </xf>
    <xf numFmtId="4" fontId="0" fillId="27" borderId="2" xfId="0" applyNumberFormat="1" applyFill="1" applyBorder="1"/>
    <xf numFmtId="164" fontId="0" fillId="2" borderId="2" xfId="0" applyNumberFormat="1" applyFont="1" applyFill="1" applyBorder="1" applyAlignment="1" applyProtection="1">
      <protection locked="0"/>
    </xf>
    <xf numFmtId="164" fontId="0" fillId="6" borderId="2" xfId="0" applyNumberFormat="1" applyFont="1" applyFill="1" applyBorder="1" applyAlignment="1" applyProtection="1">
      <protection locked="0"/>
    </xf>
    <xf numFmtId="0" fontId="20" fillId="0" borderId="1" xfId="0" applyFont="1" applyBorder="1" applyAlignment="1"/>
    <xf numFmtId="4" fontId="20" fillId="0" borderId="1" xfId="0" applyNumberFormat="1" applyFont="1" applyBorder="1"/>
    <xf numFmtId="0" fontId="0" fillId="16" borderId="6" xfId="0" applyFill="1" applyBorder="1" applyAlignment="1">
      <alignment horizontal="center"/>
    </xf>
    <xf numFmtId="0" fontId="12" fillId="16" borderId="2" xfId="0" applyFont="1" applyFill="1" applyBorder="1" applyAlignment="1">
      <alignment horizontal="center"/>
    </xf>
    <xf numFmtId="0" fontId="15" fillId="16" borderId="2" xfId="3" applyFont="1" applyFill="1" applyBorder="1" applyAlignment="1">
      <alignment horizontal="left"/>
    </xf>
    <xf numFmtId="0" fontId="16" fillId="16" borderId="2" xfId="0" applyFont="1" applyFill="1" applyBorder="1" applyAlignment="1">
      <alignment horizontal="center"/>
    </xf>
    <xf numFmtId="0" fontId="11" fillId="16" borderId="2" xfId="0" applyNumberFormat="1" applyFont="1" applyFill="1" applyBorder="1" applyAlignment="1">
      <alignment horizontal="right"/>
    </xf>
    <xf numFmtId="0" fontId="0" fillId="16" borderId="2" xfId="0" applyFont="1" applyFill="1" applyBorder="1" applyAlignment="1">
      <alignment horizontal="center" vertical="center"/>
    </xf>
    <xf numFmtId="164" fontId="0" fillId="16" borderId="2" xfId="0" applyNumberFormat="1" applyFont="1" applyFill="1" applyBorder="1" applyAlignment="1">
      <alignment horizontal="center"/>
    </xf>
    <xf numFmtId="4" fontId="0" fillId="17" borderId="2" xfId="0" applyNumberFormat="1" applyFill="1" applyBorder="1"/>
    <xf numFmtId="0" fontId="5" fillId="4" borderId="6" xfId="1" applyFill="1" applyBorder="1" applyAlignment="1">
      <alignment horizontal="center"/>
    </xf>
    <xf numFmtId="0" fontId="15" fillId="4" borderId="2" xfId="1" applyFont="1" applyFill="1" applyBorder="1" applyAlignment="1"/>
    <xf numFmtId="2" fontId="3" fillId="14" borderId="2" xfId="1" applyNumberFormat="1" applyFont="1" applyFill="1" applyBorder="1" applyAlignment="1">
      <alignment horizontal="right"/>
    </xf>
    <xf numFmtId="164" fontId="0" fillId="14" borderId="2" xfId="0" applyNumberFormat="1" applyFont="1" applyFill="1" applyBorder="1" applyProtection="1">
      <protection locked="0"/>
    </xf>
    <xf numFmtId="4" fontId="0" fillId="14" borderId="2" xfId="0" applyNumberFormat="1" applyFill="1" applyBorder="1"/>
    <xf numFmtId="0" fontId="5" fillId="0" borderId="6" xfId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5" fillId="3" borderId="6" xfId="1" applyFill="1" applyBorder="1" applyAlignment="1">
      <alignment horizontal="center"/>
    </xf>
    <xf numFmtId="0" fontId="15" fillId="3" borderId="2" xfId="1" applyFont="1" applyFill="1" applyBorder="1" applyAlignment="1">
      <alignment horizontal="left"/>
    </xf>
    <xf numFmtId="2" fontId="3" fillId="3" borderId="2" xfId="1" applyNumberFormat="1" applyFont="1" applyFill="1" applyBorder="1" applyAlignment="1">
      <alignment horizontal="right"/>
    </xf>
    <xf numFmtId="2" fontId="3" fillId="18" borderId="2" xfId="1" applyNumberFormat="1" applyFont="1" applyFill="1" applyBorder="1" applyAlignment="1">
      <alignment horizontal="right"/>
    </xf>
    <xf numFmtId="164" fontId="0" fillId="18" borderId="2" xfId="0" applyNumberFormat="1" applyFont="1" applyFill="1" applyBorder="1" applyProtection="1">
      <protection locked="0"/>
    </xf>
    <xf numFmtId="4" fontId="0" fillId="18" borderId="2" xfId="0" applyNumberFormat="1" applyFill="1" applyBorder="1"/>
    <xf numFmtId="0" fontId="0" fillId="0" borderId="6" xfId="0" applyNumberFormat="1" applyBorder="1" applyAlignment="1">
      <alignment horizontal="center"/>
    </xf>
    <xf numFmtId="0" fontId="11" fillId="0" borderId="2" xfId="3" applyFont="1" applyFill="1" applyBorder="1" applyAlignment="1"/>
    <xf numFmtId="0" fontId="5" fillId="15" borderId="6" xfId="1" applyFill="1" applyBorder="1" applyAlignment="1">
      <alignment horizontal="center"/>
    </xf>
    <xf numFmtId="0" fontId="12" fillId="15" borderId="2" xfId="0" applyFont="1" applyFill="1" applyBorder="1" applyAlignment="1">
      <alignment horizontal="center"/>
    </xf>
    <xf numFmtId="0" fontId="15" fillId="15" borderId="2" xfId="3" applyFont="1" applyFill="1" applyBorder="1" applyAlignment="1"/>
    <xf numFmtId="2" fontId="3" fillId="15" borderId="2" xfId="1" applyNumberFormat="1" applyFont="1" applyFill="1" applyBorder="1" applyAlignment="1">
      <alignment horizontal="right"/>
    </xf>
    <xf numFmtId="164" fontId="0" fillId="15" borderId="2" xfId="0" applyNumberFormat="1" applyFont="1" applyFill="1" applyBorder="1" applyProtection="1">
      <protection locked="0"/>
    </xf>
    <xf numFmtId="0" fontId="0" fillId="6" borderId="6" xfId="0" applyFill="1" applyBorder="1" applyAlignment="1">
      <alignment horizontal="center"/>
    </xf>
    <xf numFmtId="0" fontId="12" fillId="6" borderId="2" xfId="0" applyFont="1" applyFill="1" applyBorder="1" applyAlignment="1">
      <alignment horizontal="center"/>
    </xf>
    <xf numFmtId="0" fontId="0" fillId="15" borderId="6" xfId="0" applyFill="1" applyBorder="1" applyAlignment="1">
      <alignment horizontal="center"/>
    </xf>
    <xf numFmtId="2" fontId="0" fillId="15" borderId="2" xfId="0" applyNumberFormat="1" applyFont="1" applyFill="1" applyBorder="1" applyAlignment="1">
      <alignment horizontal="right"/>
    </xf>
    <xf numFmtId="0" fontId="0" fillId="0" borderId="6" xfId="0" applyFill="1" applyBorder="1" applyAlignment="1">
      <alignment horizontal="center"/>
    </xf>
    <xf numFmtId="0" fontId="15" fillId="15" borderId="2" xfId="3" applyFont="1" applyFill="1" applyBorder="1" applyAlignment="1">
      <alignment horizontal="left"/>
    </xf>
    <xf numFmtId="0" fontId="0" fillId="15" borderId="6" xfId="0" applyFont="1" applyFill="1" applyBorder="1" applyAlignment="1">
      <alignment horizontal="center"/>
    </xf>
    <xf numFmtId="164" fontId="0" fillId="15" borderId="2" xfId="0" applyNumberFormat="1" applyFont="1" applyFill="1" applyBorder="1" applyAlignment="1" applyProtection="1">
      <protection locked="0"/>
    </xf>
    <xf numFmtId="0" fontId="0" fillId="12" borderId="6" xfId="0" applyFont="1" applyFill="1" applyBorder="1" applyAlignment="1">
      <alignment horizontal="center"/>
    </xf>
    <xf numFmtId="0" fontId="15" fillId="12" borderId="2" xfId="0" applyFont="1" applyFill="1" applyBorder="1" applyAlignment="1"/>
    <xf numFmtId="2" fontId="0" fillId="12" borderId="2" xfId="0" applyNumberFormat="1" applyFont="1" applyFill="1" applyBorder="1" applyAlignment="1">
      <alignment horizontal="right"/>
    </xf>
    <xf numFmtId="2" fontId="3" fillId="12" borderId="2" xfId="1" applyNumberFormat="1" applyFont="1" applyFill="1" applyBorder="1" applyAlignment="1">
      <alignment horizontal="right"/>
    </xf>
    <xf numFmtId="164" fontId="0" fillId="12" borderId="2" xfId="0" applyNumberFormat="1" applyFont="1" applyFill="1" applyBorder="1" applyAlignment="1" applyProtection="1">
      <protection locked="0"/>
    </xf>
    <xf numFmtId="4" fontId="0" fillId="12" borderId="2" xfId="0" applyNumberFormat="1" applyFill="1" applyBorder="1"/>
    <xf numFmtId="0" fontId="0" fillId="14" borderId="6" xfId="0" applyFont="1" applyFill="1" applyBorder="1" applyAlignment="1">
      <alignment horizontal="center"/>
    </xf>
    <xf numFmtId="0" fontId="11" fillId="14" borderId="2" xfId="0" applyFont="1" applyFill="1" applyBorder="1" applyAlignment="1"/>
    <xf numFmtId="2" fontId="0" fillId="14" borderId="2" xfId="0" applyNumberFormat="1" applyFont="1" applyFill="1" applyBorder="1" applyAlignment="1">
      <alignment horizontal="right"/>
    </xf>
    <xf numFmtId="164" fontId="0" fillId="14" borderId="2" xfId="0" applyNumberFormat="1" applyFont="1" applyFill="1" applyBorder="1" applyAlignment="1" applyProtection="1">
      <protection locked="0"/>
    </xf>
    <xf numFmtId="0" fontId="0" fillId="16" borderId="6" xfId="0" applyFont="1" applyFill="1" applyBorder="1" applyAlignment="1">
      <alignment horizontal="center"/>
    </xf>
    <xf numFmtId="0" fontId="15" fillId="16" borderId="2" xfId="3" applyFont="1" applyFill="1" applyBorder="1" applyAlignment="1"/>
    <xf numFmtId="2" fontId="0" fillId="16" borderId="2" xfId="0" applyNumberFormat="1" applyFont="1" applyFill="1" applyBorder="1" applyAlignment="1">
      <alignment horizontal="right"/>
    </xf>
    <xf numFmtId="2" fontId="3" fillId="17" borderId="2" xfId="1" applyNumberFormat="1" applyFont="1" applyFill="1" applyBorder="1" applyAlignment="1">
      <alignment horizontal="right"/>
    </xf>
    <xf numFmtId="164" fontId="0" fillId="17" borderId="2" xfId="0" applyNumberFormat="1" applyFont="1" applyFill="1" applyBorder="1" applyAlignment="1" applyProtection="1">
      <protection locked="0"/>
    </xf>
    <xf numFmtId="164" fontId="0" fillId="16" borderId="2" xfId="0" applyNumberFormat="1" applyFont="1" applyFill="1" applyBorder="1" applyAlignment="1" applyProtection="1">
      <protection locked="0"/>
    </xf>
    <xf numFmtId="0" fontId="0" fillId="19" borderId="6" xfId="0" applyFont="1" applyFill="1" applyBorder="1" applyAlignment="1">
      <alignment horizontal="center"/>
    </xf>
    <xf numFmtId="0" fontId="15" fillId="24" borderId="2" xfId="3" applyFont="1" applyFill="1" applyBorder="1" applyAlignment="1"/>
    <xf numFmtId="2" fontId="0" fillId="19" borderId="2" xfId="0" applyNumberFormat="1" applyFont="1" applyFill="1" applyBorder="1" applyAlignment="1">
      <alignment horizontal="right"/>
    </xf>
    <xf numFmtId="2" fontId="3" fillId="19" borderId="2" xfId="1" applyNumberFormat="1" applyFont="1" applyFill="1" applyBorder="1" applyAlignment="1">
      <alignment horizontal="right"/>
    </xf>
    <xf numFmtId="164" fontId="0" fillId="19" borderId="2" xfId="0" applyNumberFormat="1" applyFont="1" applyFill="1" applyBorder="1" applyAlignment="1" applyProtection="1">
      <protection locked="0"/>
    </xf>
    <xf numFmtId="4" fontId="0" fillId="19" borderId="2" xfId="0" applyNumberFormat="1" applyFill="1" applyBorder="1"/>
    <xf numFmtId="0" fontId="0" fillId="5" borderId="6" xfId="0" applyFont="1" applyFill="1" applyBorder="1" applyAlignment="1">
      <alignment horizontal="center"/>
    </xf>
    <xf numFmtId="0" fontId="15" fillId="9" borderId="2" xfId="3" applyFont="1" applyFill="1" applyBorder="1" applyAlignment="1"/>
    <xf numFmtId="2" fontId="0" fillId="5" borderId="2" xfId="0" applyNumberFormat="1" applyFont="1" applyFill="1" applyBorder="1" applyAlignment="1">
      <alignment horizontal="right"/>
    </xf>
    <xf numFmtId="2" fontId="3" fillId="20" borderId="2" xfId="1" applyNumberFormat="1" applyFont="1" applyFill="1" applyBorder="1" applyAlignment="1">
      <alignment horizontal="right"/>
    </xf>
    <xf numFmtId="164" fontId="0" fillId="20" borderId="2" xfId="0" applyNumberFormat="1" applyFont="1" applyFill="1" applyBorder="1" applyAlignment="1" applyProtection="1">
      <protection locked="0"/>
    </xf>
    <xf numFmtId="4" fontId="0" fillId="20" borderId="2" xfId="0" applyNumberFormat="1" applyFill="1" applyBorder="1"/>
    <xf numFmtId="0" fontId="0" fillId="4" borderId="6" xfId="0" applyFont="1" applyFill="1" applyBorder="1" applyAlignment="1">
      <alignment horizontal="center"/>
    </xf>
    <xf numFmtId="0" fontId="15" fillId="4" borderId="2" xfId="0" applyFont="1" applyFill="1" applyBorder="1" applyAlignment="1">
      <alignment vertical="top"/>
    </xf>
    <xf numFmtId="2" fontId="0" fillId="4" borderId="2" xfId="0" applyNumberFormat="1" applyFont="1" applyFill="1" applyBorder="1" applyAlignment="1">
      <alignment horizontal="right"/>
    </xf>
    <xf numFmtId="0" fontId="0" fillId="8" borderId="6" xfId="0" applyFont="1" applyFill="1" applyBorder="1" applyAlignment="1">
      <alignment horizontal="center"/>
    </xf>
    <xf numFmtId="0" fontId="15" fillId="10" borderId="2" xfId="3" applyFont="1" applyFill="1" applyBorder="1" applyAlignment="1"/>
    <xf numFmtId="2" fontId="0" fillId="8" borderId="2" xfId="0" applyNumberFormat="1" applyFont="1" applyFill="1" applyBorder="1" applyAlignment="1">
      <alignment horizontal="right"/>
    </xf>
    <xf numFmtId="2" fontId="3" fillId="25" borderId="2" xfId="1" applyNumberFormat="1" applyFont="1" applyFill="1" applyBorder="1" applyAlignment="1">
      <alignment horizontal="right"/>
    </xf>
    <xf numFmtId="164" fontId="0" fillId="25" borderId="2" xfId="0" applyNumberFormat="1" applyFont="1" applyFill="1" applyBorder="1" applyAlignment="1" applyProtection="1">
      <protection locked="0"/>
    </xf>
    <xf numFmtId="4" fontId="0" fillId="25" borderId="2" xfId="0" applyNumberFormat="1" applyFill="1" applyBorder="1"/>
    <xf numFmtId="0" fontId="0" fillId="21" borderId="6" xfId="0" applyFont="1" applyFill="1" applyBorder="1" applyAlignment="1">
      <alignment horizontal="center"/>
    </xf>
    <xf numFmtId="0" fontId="15" fillId="22" borderId="2" xfId="3" applyFont="1" applyFill="1" applyBorder="1" applyAlignment="1"/>
    <xf numFmtId="2" fontId="0" fillId="21" borderId="2" xfId="0" applyNumberFormat="1" applyFont="1" applyFill="1" applyBorder="1" applyAlignment="1">
      <alignment horizontal="right"/>
    </xf>
    <xf numFmtId="2" fontId="3" fillId="21" borderId="2" xfId="1" applyNumberFormat="1" applyFont="1" applyFill="1" applyBorder="1" applyAlignment="1">
      <alignment horizontal="right"/>
    </xf>
    <xf numFmtId="164" fontId="0" fillId="21" borderId="2" xfId="0" applyNumberFormat="1" applyFont="1" applyFill="1" applyBorder="1" applyAlignment="1" applyProtection="1">
      <protection locked="0"/>
    </xf>
    <xf numFmtId="4" fontId="0" fillId="21" borderId="2" xfId="0" applyNumberFormat="1" applyFill="1" applyBorder="1"/>
    <xf numFmtId="0" fontId="15" fillId="4" borderId="2" xfId="0" applyFont="1" applyFill="1" applyBorder="1" applyAlignment="1"/>
    <xf numFmtId="2" fontId="0" fillId="24" borderId="2" xfId="0" applyNumberFormat="1" applyFont="1" applyFill="1" applyBorder="1" applyAlignment="1">
      <alignment horizontal="right"/>
    </xf>
    <xf numFmtId="0" fontId="15" fillId="19" borderId="2" xfId="0" applyFont="1" applyFill="1" applyBorder="1" applyAlignment="1"/>
    <xf numFmtId="0" fontId="0" fillId="13" borderId="6" xfId="0" applyFont="1" applyFill="1" applyBorder="1" applyAlignment="1">
      <alignment horizontal="center"/>
    </xf>
    <xf numFmtId="0" fontId="15" fillId="13" borderId="2" xfId="0" applyFont="1" applyFill="1" applyBorder="1" applyAlignment="1"/>
    <xf numFmtId="2" fontId="0" fillId="13" borderId="2" xfId="0" applyNumberFormat="1" applyFont="1" applyFill="1" applyBorder="1" applyAlignment="1">
      <alignment horizontal="right"/>
    </xf>
    <xf numFmtId="2" fontId="3" fillId="13" borderId="2" xfId="1" applyNumberFormat="1" applyFont="1" applyFill="1" applyBorder="1" applyAlignment="1">
      <alignment horizontal="right"/>
    </xf>
    <xf numFmtId="164" fontId="0" fillId="13" borderId="2" xfId="0" applyNumberFormat="1" applyFont="1" applyFill="1" applyBorder="1" applyAlignment="1" applyProtection="1">
      <protection locked="0"/>
    </xf>
    <xf numFmtId="4" fontId="0" fillId="13" borderId="2" xfId="0" applyNumberFormat="1" applyFill="1" applyBorder="1"/>
    <xf numFmtId="0" fontId="15" fillId="5" borderId="2" xfId="0" applyFont="1" applyFill="1" applyBorder="1" applyAlignment="1"/>
    <xf numFmtId="0" fontId="9" fillId="12" borderId="6" xfId="1" applyFont="1" applyFill="1" applyBorder="1" applyAlignment="1">
      <alignment horizontal="center"/>
    </xf>
    <xf numFmtId="0" fontId="15" fillId="26" borderId="2" xfId="3" applyFont="1" applyFill="1" applyBorder="1" applyAlignment="1"/>
    <xf numFmtId="2" fontId="0" fillId="12" borderId="2" xfId="1" applyNumberFormat="1" applyFont="1" applyFill="1" applyBorder="1" applyAlignment="1">
      <alignment horizontal="right"/>
    </xf>
    <xf numFmtId="0" fontId="15" fillId="11" borderId="2" xfId="3" applyFont="1" applyFill="1" applyBorder="1" applyAlignment="1"/>
    <xf numFmtId="0" fontId="15" fillId="23" borderId="2" xfId="3" applyFont="1" applyFill="1" applyBorder="1" applyAlignment="1"/>
    <xf numFmtId="0" fontId="0" fillId="18" borderId="6" xfId="0" applyFont="1" applyFill="1" applyBorder="1" applyAlignment="1">
      <alignment horizontal="center"/>
    </xf>
    <xf numFmtId="0" fontId="15" fillId="18" borderId="2" xfId="0" applyFont="1" applyFill="1" applyBorder="1" applyAlignment="1"/>
    <xf numFmtId="2" fontId="0" fillId="18" borderId="2" xfId="0" applyNumberFormat="1" applyFont="1" applyFill="1" applyBorder="1" applyAlignment="1">
      <alignment horizontal="right"/>
    </xf>
    <xf numFmtId="164" fontId="0" fillId="18" borderId="2" xfId="0" applyNumberFormat="1" applyFont="1" applyFill="1" applyBorder="1" applyAlignment="1" applyProtection="1"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1" fillId="17" borderId="5" xfId="0" applyFont="1" applyFill="1" applyBorder="1" applyAlignment="1">
      <alignment horizontal="left"/>
    </xf>
    <xf numFmtId="0" fontId="11" fillId="0" borderId="1" xfId="0" applyFont="1" applyBorder="1" applyAlignment="1" applyProtection="1">
      <alignment horizontal="left"/>
      <protection locked="0"/>
    </xf>
    <xf numFmtId="0" fontId="11" fillId="0" borderId="1" xfId="0" applyFont="1" applyBorder="1" applyAlignment="1">
      <alignment horizontal="left"/>
    </xf>
    <xf numFmtId="49" fontId="0" fillId="0" borderId="1" xfId="0" applyNumberFormat="1" applyBorder="1" applyAlignment="1"/>
    <xf numFmtId="0" fontId="0" fillId="2" borderId="1" xfId="0" applyFill="1" applyBorder="1" applyAlignment="1">
      <alignment horizontal="center"/>
    </xf>
    <xf numFmtId="0" fontId="12" fillId="0" borderId="1" xfId="2" applyNumberFormat="1" applyFont="1" applyFill="1" applyBorder="1" applyAlignment="1" applyProtection="1">
      <alignment horizontal="center"/>
    </xf>
    <xf numFmtId="0" fontId="0" fillId="0" borderId="1" xfId="2" applyNumberFormat="1" applyFont="1" applyFill="1" applyBorder="1" applyAlignment="1" applyProtection="1">
      <alignment horizontal="center" vertical="center"/>
    </xf>
    <xf numFmtId="0" fontId="0" fillId="14" borderId="2" xfId="0" applyFont="1" applyFill="1" applyBorder="1" applyAlignment="1">
      <alignment horizontal="center" vertical="center"/>
    </xf>
    <xf numFmtId="0" fontId="0" fillId="18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15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6" fontId="0" fillId="0" borderId="1" xfId="0" applyNumberFormat="1" applyFont="1" applyBorder="1" applyAlignment="1">
      <alignment horizontal="center" vertical="center"/>
    </xf>
    <xf numFmtId="0" fontId="0" fillId="15" borderId="2" xfId="2" applyNumberFormat="1" applyFont="1" applyFill="1" applyBorder="1" applyAlignment="1" applyProtection="1">
      <alignment horizontal="center" vertical="center"/>
    </xf>
    <xf numFmtId="0" fontId="0" fillId="6" borderId="2" xfId="2" applyNumberFormat="1" applyFont="1" applyFill="1" applyBorder="1" applyAlignment="1" applyProtection="1">
      <alignment horizontal="center" vertical="center"/>
    </xf>
    <xf numFmtId="0" fontId="0" fillId="0" borderId="2" xfId="2" applyNumberFormat="1" applyFont="1" applyFill="1" applyBorder="1" applyAlignment="1" applyProtection="1">
      <alignment horizontal="center" vertical="center"/>
    </xf>
    <xf numFmtId="16" fontId="0" fillId="0" borderId="1" xfId="2" applyNumberFormat="1" applyFont="1" applyFill="1" applyBorder="1" applyAlignment="1" applyProtection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0" fillId="12" borderId="2" xfId="0" applyFont="1" applyFill="1" applyBorder="1" applyAlignment="1">
      <alignment horizontal="center" vertical="center"/>
    </xf>
    <xf numFmtId="0" fontId="0" fillId="17" borderId="2" xfId="0" applyFont="1" applyFill="1" applyBorder="1" applyAlignment="1">
      <alignment horizontal="center" vertical="center"/>
    </xf>
    <xf numFmtId="0" fontId="0" fillId="27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19" borderId="2" xfId="0" applyFont="1" applyFill="1" applyBorder="1" applyAlignment="1">
      <alignment horizontal="center" vertical="center"/>
    </xf>
    <xf numFmtId="0" fontId="0" fillId="20" borderId="2" xfId="0" applyFont="1" applyFill="1" applyBorder="1" applyAlignment="1">
      <alignment horizontal="center" vertical="center"/>
    </xf>
    <xf numFmtId="0" fontId="0" fillId="20" borderId="2" xfId="2" applyNumberFormat="1" applyFont="1" applyFill="1" applyBorder="1" applyAlignment="1" applyProtection="1">
      <alignment horizontal="center" vertical="center"/>
    </xf>
    <xf numFmtId="0" fontId="0" fillId="25" borderId="2" xfId="0" applyFont="1" applyFill="1" applyBorder="1" applyAlignment="1">
      <alignment horizontal="center" vertical="center"/>
    </xf>
    <xf numFmtId="0" fontId="0" fillId="21" borderId="2" xfId="0" applyFont="1" applyFill="1" applyBorder="1" applyAlignment="1">
      <alignment horizontal="center" vertical="center"/>
    </xf>
    <xf numFmtId="0" fontId="0" fillId="16" borderId="2" xfId="2" applyNumberFormat="1" applyFont="1" applyFill="1" applyBorder="1" applyAlignment="1" applyProtection="1">
      <alignment horizontal="center" vertical="center"/>
    </xf>
    <xf numFmtId="0" fontId="0" fillId="19" borderId="2" xfId="2" applyNumberFormat="1" applyFont="1" applyFill="1" applyBorder="1" applyAlignment="1" applyProtection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13" borderId="2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4" fontId="0" fillId="13" borderId="1" xfId="0" applyNumberFormat="1" applyFill="1" applyBorder="1"/>
    <xf numFmtId="0" fontId="15" fillId="24" borderId="2" xfId="3" applyFont="1" applyFill="1" applyBorder="1" applyAlignment="1">
      <alignment horizontal="center"/>
    </xf>
    <xf numFmtId="164" fontId="14" fillId="0" borderId="1" xfId="2" applyNumberFormat="1" applyFont="1" applyBorder="1" applyAlignment="1" applyProtection="1">
      <protection locked="0"/>
    </xf>
    <xf numFmtId="0" fontId="8" fillId="18" borderId="6" xfId="1" applyFont="1" applyFill="1" applyBorder="1" applyAlignment="1">
      <alignment horizontal="center"/>
    </xf>
    <xf numFmtId="0" fontId="20" fillId="18" borderId="2" xfId="1" applyFont="1" applyFill="1" applyBorder="1" applyAlignment="1">
      <alignment horizontal="center" vertical="center"/>
    </xf>
    <xf numFmtId="0" fontId="0" fillId="18" borderId="1" xfId="0" applyFill="1" applyBorder="1" applyProtection="1">
      <protection locked="0"/>
    </xf>
    <xf numFmtId="0" fontId="0" fillId="18" borderId="1" xfId="0" applyFill="1" applyBorder="1"/>
    <xf numFmtId="0" fontId="12" fillId="0" borderId="1" xfId="2" applyNumberFormat="1" applyFont="1" applyFill="1" applyBorder="1" applyAlignment="1" applyProtection="1">
      <alignment horizontal="center" vertical="center"/>
    </xf>
    <xf numFmtId="0" fontId="0" fillId="0" borderId="4" xfId="0" applyFill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2" fillId="0" borderId="1" xfId="3" applyFont="1" applyFill="1" applyBorder="1" applyAlignment="1"/>
    <xf numFmtId="0" fontId="0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right"/>
    </xf>
    <xf numFmtId="2" fontId="0" fillId="0" borderId="4" xfId="0" applyNumberFormat="1" applyFont="1" applyBorder="1" applyAlignment="1">
      <alignment horizontal="right"/>
    </xf>
    <xf numFmtId="2" fontId="0" fillId="20" borderId="2" xfId="0" applyNumberFormat="1" applyFont="1" applyFill="1" applyBorder="1" applyAlignment="1">
      <alignment horizontal="right"/>
    </xf>
    <xf numFmtId="2" fontId="3" fillId="29" borderId="2" xfId="1" applyNumberFormat="1" applyFont="1" applyFill="1" applyBorder="1" applyAlignment="1">
      <alignment horizontal="right"/>
    </xf>
    <xf numFmtId="164" fontId="0" fillId="29" borderId="2" xfId="0" applyNumberFormat="1" applyFont="1" applyFill="1" applyBorder="1" applyAlignment="1" applyProtection="1">
      <protection locked="0"/>
    </xf>
    <xf numFmtId="4" fontId="0" fillId="29" borderId="2" xfId="0" applyNumberFormat="1" applyFill="1" applyBorder="1"/>
    <xf numFmtId="0" fontId="15" fillId="24" borderId="6" xfId="3" applyFont="1" applyFill="1" applyBorder="1" applyAlignment="1"/>
    <xf numFmtId="0" fontId="0" fillId="0" borderId="5" xfId="0" applyBorder="1"/>
    <xf numFmtId="164" fontId="0" fillId="0" borderId="3" xfId="0" applyNumberFormat="1" applyFont="1" applyBorder="1" applyAlignment="1" applyProtection="1">
      <protection locked="0"/>
    </xf>
    <xf numFmtId="4" fontId="0" fillId="0" borderId="3" xfId="0" applyNumberFormat="1" applyBorder="1"/>
    <xf numFmtId="0" fontId="0" fillId="0" borderId="11" xfId="0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right"/>
    </xf>
    <xf numFmtId="2" fontId="3" fillId="0" borderId="11" xfId="1" applyNumberFormat="1" applyFont="1" applyFill="1" applyBorder="1" applyAlignment="1">
      <alignment horizontal="right"/>
    </xf>
    <xf numFmtId="164" fontId="0" fillId="0" borderId="11" xfId="0" applyNumberFormat="1" applyFont="1" applyFill="1" applyBorder="1" applyAlignment="1" applyProtection="1">
      <protection locked="0"/>
    </xf>
    <xf numFmtId="4" fontId="0" fillId="0" borderId="11" xfId="0" applyNumberFormat="1" applyBorder="1"/>
    <xf numFmtId="0" fontId="0" fillId="29" borderId="2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4" fillId="0" borderId="1" xfId="1" applyFont="1" applyBorder="1" applyAlignment="1"/>
    <xf numFmtId="0" fontId="24" fillId="0" borderId="1" xfId="0" applyFont="1" applyBorder="1" applyAlignment="1">
      <alignment horizontal="center"/>
    </xf>
    <xf numFmtId="0" fontId="26" fillId="14" borderId="1" xfId="0" applyFont="1" applyFill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2" fontId="24" fillId="0" borderId="1" xfId="1" applyNumberFormat="1" applyFont="1" applyBorder="1" applyAlignment="1">
      <alignment horizontal="right"/>
    </xf>
    <xf numFmtId="2" fontId="24" fillId="0" borderId="1" xfId="1" applyNumberFormat="1" applyFont="1" applyFill="1" applyBorder="1" applyAlignment="1">
      <alignment horizontal="right"/>
    </xf>
    <xf numFmtId="0" fontId="12" fillId="14" borderId="1" xfId="0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12" fillId="13" borderId="1" xfId="0" applyFont="1" applyFill="1" applyBorder="1" applyAlignment="1">
      <alignment horizontal="center"/>
    </xf>
    <xf numFmtId="0" fontId="19" fillId="13" borderId="1" xfId="0" applyFont="1" applyFill="1" applyBorder="1" applyAlignment="1">
      <alignment horizontal="center"/>
    </xf>
    <xf numFmtId="0" fontId="29" fillId="0" borderId="1" xfId="2" applyNumberFormat="1" applyFont="1" applyFill="1" applyBorder="1" applyAlignment="1" applyProtection="1">
      <alignment horizontal="center" vertical="center"/>
    </xf>
    <xf numFmtId="0" fontId="0" fillId="18" borderId="1" xfId="0" applyFill="1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  <xf numFmtId="0" fontId="30" fillId="13" borderId="1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9" fillId="12" borderId="1" xfId="0" applyFont="1" applyFill="1" applyBorder="1" applyAlignment="1">
      <alignment horizontal="center"/>
    </xf>
    <xf numFmtId="0" fontId="0" fillId="20" borderId="1" xfId="0" applyFont="1" applyFill="1" applyBorder="1" applyAlignment="1">
      <alignment horizontal="center"/>
    </xf>
    <xf numFmtId="0" fontId="12" fillId="20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4" fillId="13" borderId="1" xfId="0" applyFont="1" applyFill="1" applyBorder="1" applyAlignment="1">
      <alignment horizontal="center"/>
    </xf>
    <xf numFmtId="0" fontId="9" fillId="27" borderId="1" xfId="0" applyFont="1" applyFill="1" applyBorder="1" applyAlignment="1">
      <alignment horizontal="center"/>
    </xf>
    <xf numFmtId="0" fontId="12" fillId="21" borderId="1" xfId="0" applyFont="1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12" fillId="28" borderId="1" xfId="0" applyFont="1" applyFill="1" applyBorder="1" applyAlignment="1">
      <alignment horizontal="center"/>
    </xf>
    <xf numFmtId="0" fontId="24" fillId="18" borderId="1" xfId="0" applyFont="1" applyFill="1" applyBorder="1" applyAlignment="1">
      <alignment horizontal="center"/>
    </xf>
    <xf numFmtId="0" fontId="24" fillId="17" borderId="1" xfId="0" applyFont="1" applyFill="1" applyBorder="1" applyAlignment="1">
      <alignment horizontal="center"/>
    </xf>
    <xf numFmtId="0" fontId="24" fillId="18" borderId="1" xfId="2" applyNumberFormat="1" applyFont="1" applyFill="1" applyBorder="1" applyAlignment="1" applyProtection="1">
      <alignment horizontal="center"/>
    </xf>
    <xf numFmtId="0" fontId="0" fillId="17" borderId="1" xfId="0" applyFill="1" applyBorder="1" applyAlignment="1">
      <alignment horizontal="center"/>
    </xf>
    <xf numFmtId="0" fontId="0" fillId="28" borderId="1" xfId="0" applyFill="1" applyBorder="1" applyAlignment="1">
      <alignment horizontal="center"/>
    </xf>
    <xf numFmtId="0" fontId="12" fillId="31" borderId="1" xfId="0" applyFont="1" applyFill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center" vertical="center"/>
    </xf>
    <xf numFmtId="0" fontId="24" fillId="0" borderId="1" xfId="2" applyNumberFormat="1" applyFont="1" applyFill="1" applyBorder="1" applyAlignment="1" applyProtection="1">
      <alignment horizontal="center" vertical="center"/>
    </xf>
    <xf numFmtId="0" fontId="0" fillId="14" borderId="1" xfId="0" applyFont="1" applyFill="1" applyBorder="1" applyAlignment="1">
      <alignment horizontal="center"/>
    </xf>
    <xf numFmtId="0" fontId="12" fillId="18" borderId="1" xfId="0" applyFont="1" applyFill="1" applyBorder="1" applyAlignment="1">
      <alignment horizontal="center"/>
    </xf>
    <xf numFmtId="0" fontId="0" fillId="30" borderId="1" xfId="0" applyFill="1" applyBorder="1" applyAlignment="1">
      <alignment horizontal="center"/>
    </xf>
    <xf numFmtId="0" fontId="12" fillId="35" borderId="1" xfId="0" applyFont="1" applyFill="1" applyBorder="1" applyAlignment="1">
      <alignment horizontal="center"/>
    </xf>
    <xf numFmtId="0" fontId="12" fillId="36" borderId="1" xfId="0" applyFont="1" applyFill="1" applyBorder="1" applyAlignment="1">
      <alignment horizontal="center"/>
    </xf>
    <xf numFmtId="0" fontId="31" fillId="13" borderId="1" xfId="0" applyFont="1" applyFill="1" applyBorder="1" applyAlignment="1">
      <alignment horizontal="center"/>
    </xf>
    <xf numFmtId="0" fontId="12" fillId="25" borderId="1" xfId="0" applyFont="1" applyFill="1" applyBorder="1" applyAlignment="1">
      <alignment horizontal="center"/>
    </xf>
    <xf numFmtId="0" fontId="24" fillId="28" borderId="1" xfId="0" applyFont="1" applyFill="1" applyBorder="1" applyAlignment="1">
      <alignment horizontal="center"/>
    </xf>
    <xf numFmtId="0" fontId="12" fillId="30" borderId="1" xfId="0" applyFont="1" applyFill="1" applyBorder="1" applyAlignment="1">
      <alignment horizontal="center"/>
    </xf>
    <xf numFmtId="0" fontId="0" fillId="36" borderId="1" xfId="0" applyFill="1" applyBorder="1" applyAlignment="1">
      <alignment horizontal="center"/>
    </xf>
    <xf numFmtId="0" fontId="0" fillId="36" borderId="1" xfId="0" applyFont="1" applyFill="1" applyBorder="1" applyAlignment="1">
      <alignment horizontal="center"/>
    </xf>
    <xf numFmtId="0" fontId="9" fillId="36" borderId="1" xfId="0" applyFont="1" applyFill="1" applyBorder="1" applyAlignment="1">
      <alignment horizontal="center"/>
    </xf>
    <xf numFmtId="0" fontId="24" fillId="27" borderId="1" xfId="0" applyFont="1" applyFill="1" applyBorder="1" applyAlignment="1">
      <alignment horizontal="center" vertical="center"/>
    </xf>
    <xf numFmtId="0" fontId="0" fillId="27" borderId="1" xfId="0" applyFont="1" applyFill="1" applyBorder="1" applyAlignment="1"/>
    <xf numFmtId="0" fontId="0" fillId="27" borderId="1" xfId="0" applyFill="1" applyBorder="1" applyAlignment="1">
      <alignment horizontal="center" vertical="center"/>
    </xf>
    <xf numFmtId="0" fontId="30" fillId="20" borderId="1" xfId="0" applyFont="1" applyFill="1" applyBorder="1" applyAlignment="1">
      <alignment horizontal="center"/>
    </xf>
    <xf numFmtId="0" fontId="12" fillId="12" borderId="1" xfId="0" applyFont="1" applyFill="1" applyBorder="1" applyAlignment="1">
      <alignment horizontal="center"/>
    </xf>
    <xf numFmtId="0" fontId="30" fillId="12" borderId="1" xfId="0" applyFont="1" applyFill="1" applyBorder="1" applyAlignment="1">
      <alignment horizontal="center"/>
    </xf>
    <xf numFmtId="0" fontId="30" fillId="38" borderId="1" xfId="0" applyFont="1" applyFill="1" applyBorder="1" applyAlignment="1">
      <alignment horizontal="center"/>
    </xf>
    <xf numFmtId="0" fontId="30" fillId="3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vertical="center"/>
    </xf>
    <xf numFmtId="0" fontId="24" fillId="21" borderId="1" xfId="0" applyFont="1" applyFill="1" applyBorder="1" applyAlignment="1">
      <alignment horizontal="center"/>
    </xf>
    <xf numFmtId="0" fontId="0" fillId="13" borderId="1" xfId="0" applyFont="1" applyFill="1" applyBorder="1" applyAlignment="1">
      <alignment horizontal="center"/>
    </xf>
    <xf numFmtId="0" fontId="24" fillId="27" borderId="1" xfId="2" applyNumberFormat="1" applyFont="1" applyFill="1" applyBorder="1" applyAlignment="1" applyProtection="1">
      <alignment horizontal="center" vertical="center"/>
    </xf>
    <xf numFmtId="0" fontId="12" fillId="39" borderId="1" xfId="0" applyFont="1" applyFill="1" applyBorder="1" applyAlignment="1">
      <alignment horizontal="center"/>
    </xf>
    <xf numFmtId="0" fontId="12" fillId="12" borderId="1" xfId="2" applyNumberFormat="1" applyFont="1" applyFill="1" applyBorder="1" applyAlignment="1" applyProtection="1">
      <alignment horizontal="center"/>
    </xf>
    <xf numFmtId="0" fontId="12" fillId="34" borderId="1" xfId="0" applyFont="1" applyFill="1" applyBorder="1" applyAlignment="1">
      <alignment horizontal="center"/>
    </xf>
    <xf numFmtId="0" fontId="0" fillId="18" borderId="1" xfId="0" applyFont="1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0" fillId="0" borderId="1" xfId="2" applyFont="1" applyBorder="1" applyAlignment="1"/>
    <xf numFmtId="0" fontId="0" fillId="43" borderId="1" xfId="0" applyFill="1" applyBorder="1" applyAlignment="1">
      <alignment horizontal="center"/>
    </xf>
    <xf numFmtId="0" fontId="12" fillId="43" borderId="1" xfId="0" applyFont="1" applyFill="1" applyBorder="1" applyAlignment="1">
      <alignment horizontal="center"/>
    </xf>
    <xf numFmtId="0" fontId="0" fillId="37" borderId="1" xfId="0" applyFill="1" applyBorder="1" applyAlignment="1">
      <alignment horizontal="center"/>
    </xf>
    <xf numFmtId="0" fontId="12" fillId="0" borderId="1" xfId="1" applyFont="1" applyFill="1" applyBorder="1" applyAlignment="1"/>
    <xf numFmtId="0" fontId="0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/>
    <xf numFmtId="164" fontId="0" fillId="0" borderId="1" xfId="0" applyNumberFormat="1" applyBorder="1" applyAlignment="1">
      <alignment horizontal="center" vertical="center"/>
    </xf>
    <xf numFmtId="0" fontId="0" fillId="0" borderId="2" xfId="1" applyFont="1" applyBorder="1" applyAlignment="1"/>
    <xf numFmtId="0" fontId="12" fillId="0" borderId="1" xfId="0" applyFont="1" applyFill="1" applyBorder="1" applyAlignment="1"/>
    <xf numFmtId="0" fontId="12" fillId="0" borderId="1" xfId="0" applyFont="1" applyBorder="1" applyAlignment="1"/>
    <xf numFmtId="0" fontId="1" fillId="0" borderId="1" xfId="3" applyFont="1" applyFill="1" applyBorder="1" applyAlignment="1"/>
    <xf numFmtId="0" fontId="0" fillId="0" borderId="2" xfId="3" applyFont="1" applyFill="1" applyBorder="1" applyAlignment="1"/>
    <xf numFmtId="0" fontId="0" fillId="0" borderId="1" xfId="1" applyNumberFormat="1" applyFont="1" applyFill="1" applyBorder="1" applyAlignment="1"/>
    <xf numFmtId="0" fontId="0" fillId="0" borderId="6" xfId="3" applyFont="1" applyFill="1" applyBorder="1" applyAlignment="1"/>
    <xf numFmtId="0" fontId="0" fillId="0" borderId="1" xfId="3" applyFont="1" applyFill="1" applyBorder="1" applyAlignment="1">
      <alignment vertical="top"/>
    </xf>
    <xf numFmtId="0" fontId="0" fillId="0" borderId="1" xfId="1" applyFont="1" applyFill="1" applyBorder="1" applyAlignment="1">
      <alignment vertical="center"/>
    </xf>
    <xf numFmtId="0" fontId="36" fillId="16" borderId="2" xfId="0" applyFont="1" applyFill="1" applyBorder="1" applyAlignment="1">
      <alignment horizontal="center"/>
    </xf>
    <xf numFmtId="0" fontId="37" fillId="4" borderId="2" xfId="0" applyFont="1" applyFill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36" fillId="18" borderId="2" xfId="0" applyFont="1" applyFill="1" applyBorder="1" applyAlignment="1">
      <alignment horizontal="center"/>
    </xf>
    <xf numFmtId="0" fontId="36" fillId="15" borderId="2" xfId="0" applyFont="1" applyFill="1" applyBorder="1" applyAlignment="1">
      <alignment horizontal="center"/>
    </xf>
    <xf numFmtId="0" fontId="36" fillId="15" borderId="2" xfId="0" applyFont="1" applyFill="1" applyBorder="1" applyAlignment="1">
      <alignment horizontal="center" vertical="center"/>
    </xf>
    <xf numFmtId="0" fontId="35" fillId="12" borderId="2" xfId="0" applyFont="1" applyFill="1" applyBorder="1" applyAlignment="1">
      <alignment horizontal="center"/>
    </xf>
    <xf numFmtId="0" fontId="31" fillId="14" borderId="2" xfId="0" applyFont="1" applyFill="1" applyBorder="1" applyAlignment="1">
      <alignment horizontal="center"/>
    </xf>
    <xf numFmtId="0" fontId="39" fillId="16" borderId="2" xfId="0" applyFont="1" applyFill="1" applyBorder="1" applyAlignment="1">
      <alignment horizontal="center"/>
    </xf>
    <xf numFmtId="0" fontId="19" fillId="5" borderId="2" xfId="0" applyFont="1" applyFill="1" applyBorder="1" applyAlignment="1">
      <alignment horizontal="center"/>
    </xf>
    <xf numFmtId="0" fontId="31" fillId="4" borderId="2" xfId="0" applyFont="1" applyFill="1" applyBorder="1" applyAlignment="1">
      <alignment horizontal="center"/>
    </xf>
    <xf numFmtId="0" fontId="40" fillId="8" borderId="2" xfId="0" applyFont="1" applyFill="1" applyBorder="1" applyAlignment="1">
      <alignment horizontal="center"/>
    </xf>
    <xf numFmtId="0" fontId="41" fillId="21" borderId="2" xfId="0" applyFont="1" applyFill="1" applyBorder="1" applyAlignment="1">
      <alignment horizontal="center"/>
    </xf>
    <xf numFmtId="0" fontId="26" fillId="13" borderId="2" xfId="0" applyFont="1" applyFill="1" applyBorder="1" applyAlignment="1">
      <alignment horizontal="center"/>
    </xf>
    <xf numFmtId="0" fontId="15" fillId="44" borderId="2" xfId="3" applyFont="1" applyFill="1" applyBorder="1" applyAlignment="1"/>
    <xf numFmtId="0" fontId="0" fillId="13" borderId="2" xfId="2" applyNumberFormat="1" applyFont="1" applyFill="1" applyBorder="1" applyAlignment="1" applyProtection="1">
      <alignment horizontal="center" vertical="center"/>
    </xf>
    <xf numFmtId="0" fontId="42" fillId="19" borderId="1" xfId="0" applyFont="1" applyFill="1" applyBorder="1" applyAlignment="1">
      <alignment horizontal="center"/>
    </xf>
    <xf numFmtId="0" fontId="42" fillId="19" borderId="2" xfId="0" applyFont="1" applyFill="1" applyBorder="1" applyAlignment="1">
      <alignment horizontal="center"/>
    </xf>
    <xf numFmtId="0" fontId="25" fillId="24" borderId="2" xfId="0" applyFont="1" applyFill="1" applyBorder="1" applyAlignment="1">
      <alignment horizontal="center"/>
    </xf>
    <xf numFmtId="0" fontId="25" fillId="19" borderId="2" xfId="0" applyFont="1" applyFill="1" applyBorder="1" applyAlignment="1">
      <alignment horizontal="center"/>
    </xf>
    <xf numFmtId="0" fontId="44" fillId="21" borderId="2" xfId="0" applyFont="1" applyFill="1" applyBorder="1" applyAlignment="1">
      <alignment horizontal="center"/>
    </xf>
    <xf numFmtId="0" fontId="43" fillId="45" borderId="0" xfId="2" applyFont="1" applyFill="1"/>
    <xf numFmtId="0" fontId="43" fillId="45" borderId="0" xfId="2" applyFont="1" applyFill="1" applyAlignment="1">
      <alignment wrapText="1"/>
    </xf>
    <xf numFmtId="0" fontId="43" fillId="46" borderId="0" xfId="2" applyFont="1" applyFill="1"/>
    <xf numFmtId="0" fontId="43" fillId="46" borderId="0" xfId="2" applyFont="1" applyFill="1" applyAlignment="1">
      <alignment wrapText="1"/>
    </xf>
    <xf numFmtId="0" fontId="43" fillId="25" borderId="0" xfId="2" applyFont="1" applyFill="1"/>
    <xf numFmtId="0" fontId="43" fillId="46" borderId="0" xfId="2" applyFont="1" applyFill="1" applyAlignment="1">
      <alignment vertical="center"/>
    </xf>
    <xf numFmtId="0" fontId="43" fillId="37" borderId="0" xfId="2" applyFont="1" applyFill="1"/>
    <xf numFmtId="0" fontId="43" fillId="37" borderId="0" xfId="2" applyFont="1" applyFill="1" applyAlignment="1">
      <alignment wrapText="1"/>
    </xf>
    <xf numFmtId="0" fontId="43" fillId="14" borderId="0" xfId="2" applyFont="1" applyFill="1"/>
    <xf numFmtId="0" fontId="43" fillId="18" borderId="0" xfId="2" applyFont="1" applyFill="1"/>
    <xf numFmtId="0" fontId="43" fillId="13" borderId="0" xfId="2" applyFont="1" applyFill="1"/>
    <xf numFmtId="0" fontId="43" fillId="47" borderId="0" xfId="2" applyFont="1" applyFill="1"/>
    <xf numFmtId="0" fontId="43" fillId="47" borderId="0" xfId="2" applyFont="1" applyFill="1" applyAlignment="1">
      <alignment wrapText="1"/>
    </xf>
    <xf numFmtId="0" fontId="43" fillId="32" borderId="0" xfId="2" applyFont="1" applyFill="1"/>
    <xf numFmtId="0" fontId="43" fillId="48" borderId="0" xfId="2" applyFont="1" applyFill="1"/>
    <xf numFmtId="0" fontId="43" fillId="49" borderId="0" xfId="2" applyFont="1" applyFill="1"/>
    <xf numFmtId="0" fontId="43" fillId="50" borderId="0" xfId="2" applyFont="1" applyFill="1" applyAlignment="1">
      <alignment wrapText="1"/>
    </xf>
    <xf numFmtId="0" fontId="43" fillId="51" borderId="0" xfId="2" applyFont="1" applyFill="1"/>
    <xf numFmtId="0" fontId="43" fillId="52" borderId="0" xfId="2" applyFont="1" applyFill="1"/>
    <xf numFmtId="0" fontId="43" fillId="53" borderId="0" xfId="2" applyFont="1" applyFill="1"/>
    <xf numFmtId="0" fontId="0" fillId="28" borderId="0" xfId="0" applyFill="1"/>
    <xf numFmtId="0" fontId="50" fillId="28" borderId="0" xfId="0" applyFont="1" applyFill="1" applyAlignment="1">
      <alignment vertical="center"/>
    </xf>
    <xf numFmtId="0" fontId="0" fillId="54" borderId="0" xfId="0" applyFill="1" applyBorder="1"/>
    <xf numFmtId="0" fontId="45" fillId="45" borderId="2" xfId="0" applyFont="1" applyFill="1" applyBorder="1" applyAlignment="1">
      <alignment horizontal="center" vertical="center"/>
    </xf>
    <xf numFmtId="0" fontId="47" fillId="46" borderId="2" xfId="0" applyFont="1" applyFill="1" applyBorder="1" applyAlignment="1">
      <alignment horizontal="center" vertical="center"/>
    </xf>
    <xf numFmtId="0" fontId="48" fillId="25" borderId="2" xfId="0" applyFont="1" applyFill="1" applyBorder="1" applyAlignment="1">
      <alignment horizontal="center" vertical="center"/>
    </xf>
    <xf numFmtId="0" fontId="49" fillId="37" borderId="2" xfId="0" applyFont="1" applyFill="1" applyBorder="1" applyAlignment="1">
      <alignment horizontal="center" vertical="center"/>
    </xf>
    <xf numFmtId="0" fontId="43" fillId="41" borderId="2" xfId="2" applyFont="1" applyFill="1" applyBorder="1" applyAlignment="1">
      <alignment wrapText="1"/>
    </xf>
    <xf numFmtId="0" fontId="43" fillId="18" borderId="13" xfId="2" applyFont="1" applyFill="1" applyBorder="1"/>
    <xf numFmtId="0" fontId="0" fillId="5" borderId="1" xfId="0" applyFont="1" applyFill="1" applyBorder="1" applyAlignment="1">
      <alignment horizontal="center"/>
    </xf>
    <xf numFmtId="0" fontId="15" fillId="9" borderId="6" xfId="3" applyFont="1" applyFill="1" applyBorder="1" applyAlignment="1"/>
    <xf numFmtId="0" fontId="0" fillId="29" borderId="6" xfId="0" applyFont="1" applyFill="1" applyBorder="1" applyAlignment="1">
      <alignment horizontal="center"/>
    </xf>
    <xf numFmtId="0" fontId="15" fillId="55" borderId="2" xfId="3" applyFont="1" applyFill="1" applyBorder="1" applyAlignment="1"/>
    <xf numFmtId="2" fontId="0" fillId="29" borderId="2" xfId="0" applyNumberFormat="1" applyFont="1" applyFill="1" applyBorder="1" applyAlignment="1">
      <alignment horizontal="right"/>
    </xf>
    <xf numFmtId="0" fontId="5" fillId="0" borderId="6" xfId="1" applyFill="1" applyBorder="1" applyAlignment="1">
      <alignment horizontal="center"/>
    </xf>
    <xf numFmtId="0" fontId="0" fillId="0" borderId="2" xfId="0" applyFont="1" applyFill="1" applyBorder="1" applyAlignment="1"/>
    <xf numFmtId="0" fontId="12" fillId="0" borderId="4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Font="1" applyBorder="1" applyAlignment="1"/>
    <xf numFmtId="0" fontId="12" fillId="0" borderId="4" xfId="0" applyFont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11" fillId="2" borderId="2" xfId="0" applyFont="1" applyFill="1" applyBorder="1" applyAlignment="1"/>
    <xf numFmtId="0" fontId="12" fillId="2" borderId="4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27" borderId="6" xfId="0" applyFont="1" applyFill="1" applyBorder="1" applyAlignment="1">
      <alignment horizontal="center"/>
    </xf>
    <xf numFmtId="0" fontId="0" fillId="27" borderId="2" xfId="0" applyFont="1" applyFill="1" applyBorder="1" applyAlignment="1"/>
    <xf numFmtId="0" fontId="12" fillId="27" borderId="2" xfId="0" applyFont="1" applyFill="1" applyBorder="1" applyAlignment="1">
      <alignment horizontal="center"/>
    </xf>
    <xf numFmtId="0" fontId="51" fillId="29" borderId="2" xfId="0" applyFont="1" applyFill="1" applyBorder="1" applyAlignment="1">
      <alignment horizontal="center"/>
    </xf>
    <xf numFmtId="0" fontId="0" fillId="2" borderId="2" xfId="0" applyFont="1" applyFill="1" applyBorder="1" applyAlignment="1"/>
    <xf numFmtId="0" fontId="0" fillId="6" borderId="6" xfId="0" applyFont="1" applyFill="1" applyBorder="1" applyAlignment="1">
      <alignment horizontal="center"/>
    </xf>
    <xf numFmtId="0" fontId="11" fillId="6" borderId="2" xfId="3" applyFont="1" applyFill="1" applyBorder="1" applyAlignment="1"/>
    <xf numFmtId="0" fontId="12" fillId="35" borderId="4" xfId="0" applyFont="1" applyFill="1" applyBorder="1" applyAlignment="1">
      <alignment horizontal="center"/>
    </xf>
    <xf numFmtId="0" fontId="53" fillId="47" borderId="2" xfId="2" applyFont="1" applyFill="1" applyBorder="1" applyAlignment="1">
      <alignment horizontal="center" vertical="center"/>
    </xf>
    <xf numFmtId="0" fontId="30" fillId="33" borderId="1" xfId="0" applyFont="1" applyFill="1" applyBorder="1" applyAlignment="1">
      <alignment horizontal="center"/>
    </xf>
    <xf numFmtId="0" fontId="24" fillId="49" borderId="1" xfId="0" applyFont="1" applyFill="1" applyBorder="1" applyAlignment="1">
      <alignment horizontal="center"/>
    </xf>
    <xf numFmtId="0" fontId="24" fillId="48" borderId="1" xfId="0" applyFont="1" applyFill="1" applyBorder="1" applyAlignment="1">
      <alignment horizontal="center"/>
    </xf>
    <xf numFmtId="0" fontId="12" fillId="27" borderId="1" xfId="0" applyFont="1" applyFill="1" applyBorder="1" applyAlignment="1">
      <alignment horizontal="center"/>
    </xf>
    <xf numFmtId="0" fontId="12" fillId="49" borderId="1" xfId="0" applyFont="1" applyFill="1" applyBorder="1" applyAlignment="1">
      <alignment horizontal="center"/>
    </xf>
    <xf numFmtId="0" fontId="0" fillId="49" borderId="1" xfId="0" applyFill="1" applyBorder="1" applyAlignment="1">
      <alignment horizontal="center"/>
    </xf>
    <xf numFmtId="0" fontId="12" fillId="37" borderId="1" xfId="0" applyFont="1" applyFill="1" applyBorder="1" applyAlignment="1">
      <alignment horizontal="center"/>
    </xf>
    <xf numFmtId="0" fontId="30" fillId="33" borderId="1" xfId="2" applyNumberFormat="1" applyFont="1" applyFill="1" applyBorder="1" applyAlignment="1" applyProtection="1">
      <alignment horizontal="center"/>
    </xf>
    <xf numFmtId="0" fontId="12" fillId="48" borderId="1" xfId="0" applyFont="1" applyFill="1" applyBorder="1" applyAlignment="1">
      <alignment horizontal="center"/>
    </xf>
    <xf numFmtId="0" fontId="12" fillId="17" borderId="1" xfId="0" applyFont="1" applyFill="1" applyBorder="1" applyAlignment="1">
      <alignment horizontal="center"/>
    </xf>
    <xf numFmtId="0" fontId="30" fillId="33" borderId="4" xfId="0" applyFont="1" applyFill="1" applyBorder="1" applyAlignment="1">
      <alignment horizontal="center"/>
    </xf>
    <xf numFmtId="0" fontId="0" fillId="48" borderId="1" xfId="0" applyFill="1" applyBorder="1" applyAlignment="1">
      <alignment horizontal="center"/>
    </xf>
    <xf numFmtId="0" fontId="24" fillId="12" borderId="1" xfId="0" applyFont="1" applyFill="1" applyBorder="1" applyAlignment="1">
      <alignment horizontal="center"/>
    </xf>
    <xf numFmtId="0" fontId="30" fillId="56" borderId="1" xfId="0" applyFont="1" applyFill="1" applyBorder="1" applyAlignment="1">
      <alignment horizontal="center"/>
    </xf>
    <xf numFmtId="0" fontId="0" fillId="27" borderId="1" xfId="0" applyFill="1" applyBorder="1" applyAlignment="1"/>
    <xf numFmtId="0" fontId="24" fillId="27" borderId="1" xfId="0" applyFont="1" applyFill="1" applyBorder="1" applyAlignment="1"/>
    <xf numFmtId="0" fontId="1" fillId="0" borderId="1" xfId="3" applyFont="1" applyFill="1" applyBorder="1" applyAlignment="1">
      <alignment horizontal="center"/>
    </xf>
    <xf numFmtId="4" fontId="0" fillId="0" borderId="1" xfId="0" applyNumberFormat="1" applyBorder="1" applyAlignment="1"/>
    <xf numFmtId="2" fontId="0" fillId="0" borderId="3" xfId="1" applyNumberFormat="1" applyFont="1" applyBorder="1" applyAlignment="1">
      <alignment horizontal="right"/>
    </xf>
    <xf numFmtId="0" fontId="5" fillId="0" borderId="1" xfId="1" applyFont="1" applyFill="1" applyBorder="1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1" xfId="0" applyBorder="1" applyAlignment="1">
      <alignment wrapText="1"/>
    </xf>
    <xf numFmtId="0" fontId="0" fillId="0" borderId="1" xfId="0" applyFont="1" applyBorder="1" applyAlignment="1">
      <alignment wrapText="1"/>
    </xf>
    <xf numFmtId="0" fontId="0" fillId="0" borderId="1" xfId="0" applyFont="1" applyFill="1" applyBorder="1" applyAlignment="1">
      <alignment wrapText="1"/>
    </xf>
    <xf numFmtId="164" fontId="30" fillId="0" borderId="1" xfId="0" applyNumberFormat="1" applyFont="1" applyBorder="1" applyAlignment="1"/>
    <xf numFmtId="0" fontId="18" fillId="0" borderId="5" xfId="0" applyFont="1" applyBorder="1" applyAlignment="1" applyProtection="1">
      <alignment horizontal="center" vertical="top"/>
      <protection locked="0"/>
    </xf>
    <xf numFmtId="0" fontId="0" fillId="0" borderId="1" xfId="1" applyFont="1" applyBorder="1" applyAlignment="1">
      <alignment wrapText="1"/>
    </xf>
    <xf numFmtId="0" fontId="55" fillId="17" borderId="0" xfId="2" applyFont="1" applyFill="1"/>
    <xf numFmtId="164" fontId="0" fillId="27" borderId="1" xfId="0" applyNumberFormat="1" applyFont="1" applyFill="1" applyBorder="1" applyProtection="1">
      <protection locked="0"/>
    </xf>
    <xf numFmtId="0" fontId="24" fillId="27" borderId="1" xfId="0" applyNumberFormat="1" applyFont="1" applyFill="1" applyBorder="1" applyAlignment="1" applyProtection="1">
      <alignment horizontal="center" vertical="center"/>
    </xf>
    <xf numFmtId="0" fontId="0" fillId="27" borderId="1" xfId="1" applyFont="1" applyFill="1" applyBorder="1" applyAlignment="1"/>
    <xf numFmtId="0" fontId="12" fillId="27" borderId="1" xfId="1" applyFont="1" applyFill="1" applyBorder="1" applyAlignment="1"/>
    <xf numFmtId="0" fontId="0" fillId="27" borderId="1" xfId="0" applyFill="1" applyBorder="1" applyAlignment="1">
      <alignment horizontal="center"/>
    </xf>
    <xf numFmtId="0" fontId="0" fillId="12" borderId="1" xfId="0" applyFont="1" applyFill="1" applyBorder="1" applyAlignment="1">
      <alignment horizontal="center"/>
    </xf>
    <xf numFmtId="0" fontId="24" fillId="27" borderId="1" xfId="0" applyFont="1" applyFill="1" applyBorder="1" applyAlignment="1">
      <alignment horizontal="center"/>
    </xf>
    <xf numFmtId="0" fontId="24" fillId="27" borderId="1" xfId="1" applyNumberFormat="1" applyFont="1" applyFill="1" applyBorder="1" applyAlignment="1" applyProtection="1">
      <alignment horizontal="center" vertical="center"/>
    </xf>
    <xf numFmtId="0" fontId="0" fillId="17" borderId="1" xfId="0" applyFont="1" applyFill="1" applyBorder="1" applyAlignment="1">
      <alignment horizontal="center"/>
    </xf>
    <xf numFmtId="0" fontId="5" fillId="49" borderId="6" xfId="1" applyFill="1" applyBorder="1" applyAlignment="1">
      <alignment horizontal="center"/>
    </xf>
    <xf numFmtId="0" fontId="0" fillId="49" borderId="2" xfId="0" applyFont="1" applyFill="1" applyBorder="1" applyAlignment="1">
      <alignment horizontal="center" vertical="center"/>
    </xf>
    <xf numFmtId="2" fontId="3" fillId="49" borderId="2" xfId="1" applyNumberFormat="1" applyFont="1" applyFill="1" applyBorder="1" applyAlignment="1">
      <alignment horizontal="right"/>
    </xf>
    <xf numFmtId="164" fontId="0" fillId="49" borderId="2" xfId="0" applyNumberFormat="1" applyFont="1" applyFill="1" applyBorder="1" applyProtection="1">
      <protection locked="0"/>
    </xf>
    <xf numFmtId="4" fontId="0" fillId="49" borderId="2" xfId="0" applyNumberFormat="1" applyFill="1" applyBorder="1"/>
    <xf numFmtId="0" fontId="5" fillId="49" borderId="1" xfId="1" applyFont="1" applyFill="1" applyBorder="1" applyProtection="1">
      <protection locked="0"/>
    </xf>
    <xf numFmtId="0" fontId="0" fillId="49" borderId="1" xfId="0" applyFill="1" applyBorder="1"/>
    <xf numFmtId="0" fontId="15" fillId="49" borderId="2" xfId="1" applyFont="1" applyFill="1" applyBorder="1" applyAlignment="1"/>
    <xf numFmtId="0" fontId="0" fillId="28" borderId="1" xfId="0" applyFon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1" xfId="3" applyFont="1" applyFill="1" applyBorder="1" applyAlignment="1">
      <alignment wrapText="1"/>
    </xf>
    <xf numFmtId="0" fontId="0" fillId="0" borderId="1" xfId="1" applyFont="1" applyFill="1" applyBorder="1" applyAlignment="1">
      <alignment wrapText="1"/>
    </xf>
    <xf numFmtId="0" fontId="56" fillId="54" borderId="0" xfId="0" applyFont="1" applyFill="1" applyBorder="1"/>
    <xf numFmtId="0" fontId="0" fillId="32" borderId="1" xfId="0" applyFill="1" applyBorder="1" applyAlignment="1">
      <alignment horizontal="center"/>
    </xf>
    <xf numFmtId="0" fontId="0" fillId="0" borderId="1" xfId="2" applyFont="1" applyFill="1" applyBorder="1" applyAlignment="1"/>
    <xf numFmtId="0" fontId="0" fillId="27" borderId="1" xfId="2" applyNumberFormat="1" applyFont="1" applyFill="1" applyBorder="1" applyAlignment="1" applyProtection="1">
      <alignment horizontal="center" vertical="center"/>
    </xf>
    <xf numFmtId="0" fontId="0" fillId="27" borderId="1" xfId="0" applyFont="1" applyFill="1" applyBorder="1" applyAlignment="1">
      <alignment horizontal="center" vertical="center"/>
    </xf>
    <xf numFmtId="2" fontId="3" fillId="27" borderId="1" xfId="1" applyNumberFormat="1" applyFont="1" applyFill="1" applyBorder="1" applyAlignment="1">
      <alignment horizontal="right"/>
    </xf>
    <xf numFmtId="0" fontId="0" fillId="27" borderId="1" xfId="1" applyFont="1" applyFill="1" applyBorder="1" applyAlignment="1">
      <alignment horizontal="center" vertical="center"/>
    </xf>
    <xf numFmtId="164" fontId="0" fillId="27" borderId="1" xfId="0" applyNumberFormat="1" applyFont="1" applyFill="1" applyBorder="1" applyAlignment="1" applyProtection="1">
      <protection locked="0"/>
    </xf>
    <xf numFmtId="0" fontId="0" fillId="0" borderId="1" xfId="0" applyBorder="1" applyAlignment="1">
      <alignment horizontal="left"/>
    </xf>
    <xf numFmtId="0" fontId="55" fillId="0" borderId="0" xfId="0" applyFont="1" applyFill="1"/>
    <xf numFmtId="0" fontId="15" fillId="15" borderId="13" xfId="3" applyFont="1" applyFill="1" applyBorder="1" applyAlignment="1">
      <alignment vertical="center"/>
    </xf>
    <xf numFmtId="0" fontId="57" fillId="49" borderId="2" xfId="0" applyFont="1" applyFill="1" applyBorder="1" applyAlignment="1">
      <alignment horizontal="center"/>
    </xf>
    <xf numFmtId="0" fontId="34" fillId="49" borderId="2" xfId="2" applyFont="1" applyFill="1" applyBorder="1" applyAlignment="1">
      <alignment horizontal="left"/>
    </xf>
    <xf numFmtId="0" fontId="34" fillId="49" borderId="2" xfId="2" applyFont="1" applyFill="1" applyBorder="1"/>
    <xf numFmtId="0" fontId="52" fillId="45" borderId="0" xfId="2" applyFont="1" applyFill="1" applyAlignment="1">
      <alignment wrapText="1"/>
    </xf>
    <xf numFmtId="0" fontId="52" fillId="46" borderId="0" xfId="2" applyFont="1" applyFill="1" applyAlignment="1">
      <alignment wrapText="1"/>
    </xf>
    <xf numFmtId="0" fontId="34" fillId="14" borderId="2" xfId="2" applyFont="1" applyFill="1" applyBorder="1" applyAlignment="1">
      <alignment horizontal="center" vertical="center" wrapText="1"/>
    </xf>
    <xf numFmtId="0" fontId="52" fillId="17" borderId="0" xfId="2" applyFont="1" applyFill="1"/>
    <xf numFmtId="0" fontId="52" fillId="0" borderId="0" xfId="0" applyFont="1"/>
    <xf numFmtId="0" fontId="34" fillId="17" borderId="2" xfId="2" applyFont="1" applyFill="1" applyBorder="1" applyAlignment="1">
      <alignment horizontal="center" vertical="center"/>
    </xf>
    <xf numFmtId="0" fontId="0" fillId="48" borderId="1" xfId="0" applyFont="1" applyFill="1" applyBorder="1" applyAlignment="1">
      <alignment horizontal="center"/>
    </xf>
    <xf numFmtId="0" fontId="0" fillId="49" borderId="1" xfId="0" applyFont="1" applyFill="1" applyBorder="1" applyAlignment="1">
      <alignment horizontal="center"/>
    </xf>
    <xf numFmtId="0" fontId="24" fillId="14" borderId="1" xfId="0" applyFont="1" applyFill="1" applyBorder="1" applyAlignment="1">
      <alignment horizontal="center"/>
    </xf>
    <xf numFmtId="0" fontId="12" fillId="6" borderId="13" xfId="0" applyFont="1" applyFill="1" applyBorder="1" applyAlignment="1">
      <alignment horizontal="center"/>
    </xf>
    <xf numFmtId="0" fontId="11" fillId="6" borderId="13" xfId="3" applyFont="1" applyFill="1" applyBorder="1" applyAlignment="1">
      <alignment vertical="center"/>
    </xf>
    <xf numFmtId="0" fontId="0" fillId="0" borderId="4" xfId="0" applyFont="1" applyBorder="1" applyAlignment="1"/>
    <xf numFmtId="0" fontId="24" fillId="0" borderId="1" xfId="0" applyNumberFormat="1" applyFont="1" applyFill="1" applyBorder="1" applyAlignment="1" applyProtection="1">
      <alignment horizontal="center" vertical="center"/>
    </xf>
    <xf numFmtId="0" fontId="0" fillId="37" borderId="1" xfId="0" applyFont="1" applyFill="1" applyBorder="1" applyAlignment="1">
      <alignment horizontal="center"/>
    </xf>
    <xf numFmtId="0" fontId="0" fillId="27" borderId="3" xfId="0" applyFill="1" applyBorder="1" applyAlignment="1">
      <alignment horizontal="center" vertical="center"/>
    </xf>
    <xf numFmtId="0" fontId="30" fillId="20" borderId="1" xfId="0" applyFont="1" applyFill="1" applyBorder="1" applyAlignment="1">
      <alignment horizontal="center" vertical="center"/>
    </xf>
    <xf numFmtId="0" fontId="30" fillId="20" borderId="1" xfId="2" applyNumberFormat="1" applyFont="1" applyFill="1" applyBorder="1" applyAlignment="1" applyProtection="1">
      <alignment horizontal="center" vertical="center"/>
    </xf>
    <xf numFmtId="0" fontId="30" fillId="20" borderId="1" xfId="0" applyNumberFormat="1" applyFont="1" applyFill="1" applyBorder="1" applyAlignment="1" applyProtection="1">
      <alignment horizontal="center" vertical="center"/>
    </xf>
    <xf numFmtId="164" fontId="0" fillId="27" borderId="1" xfId="0" applyNumberFormat="1" applyFill="1" applyBorder="1" applyAlignment="1">
      <alignment horizontal="center" vertical="center"/>
    </xf>
    <xf numFmtId="0" fontId="30" fillId="57" borderId="1" xfId="0" applyFont="1" applyFill="1" applyBorder="1" applyAlignment="1">
      <alignment horizontal="center"/>
    </xf>
    <xf numFmtId="0" fontId="30" fillId="39" borderId="1" xfId="0" applyFont="1" applyFill="1" applyBorder="1" applyAlignment="1">
      <alignment horizontal="center"/>
    </xf>
    <xf numFmtId="0" fontId="59" fillId="20" borderId="1" xfId="2" applyNumberFormat="1" applyFont="1" applyFill="1" applyBorder="1" applyAlignment="1" applyProtection="1">
      <alignment horizontal="center" vertical="center"/>
    </xf>
    <xf numFmtId="0" fontId="60" fillId="20" borderId="1" xfId="2" applyNumberFormat="1" applyFont="1" applyFill="1" applyBorder="1" applyAlignment="1" applyProtection="1">
      <alignment horizontal="center"/>
    </xf>
    <xf numFmtId="0" fontId="59" fillId="20" borderId="1" xfId="0" applyFont="1" applyFill="1" applyBorder="1" applyAlignment="1">
      <alignment horizontal="center"/>
    </xf>
    <xf numFmtId="164" fontId="24" fillId="27" borderId="1" xfId="0" applyNumberFormat="1" applyFont="1" applyFill="1" applyBorder="1" applyAlignment="1">
      <alignment horizontal="center" vertical="center"/>
    </xf>
    <xf numFmtId="0" fontId="0" fillId="49" borderId="7" xfId="0" applyFill="1" applyBorder="1" applyAlignment="1">
      <alignment horizontal="center"/>
    </xf>
    <xf numFmtId="0" fontId="12" fillId="49" borderId="0" xfId="0" applyFont="1" applyFill="1" applyBorder="1" applyAlignment="1">
      <alignment horizontal="center"/>
    </xf>
    <xf numFmtId="0" fontId="0" fillId="49" borderId="10" xfId="0" applyFill="1" applyBorder="1" applyAlignment="1">
      <alignment horizontal="center"/>
    </xf>
    <xf numFmtId="0" fontId="12" fillId="49" borderId="11" xfId="0" applyFont="1" applyFill="1" applyBorder="1" applyAlignment="1">
      <alignment horizontal="center"/>
    </xf>
    <xf numFmtId="0" fontId="32" fillId="49" borderId="11" xfId="2" applyFont="1" applyFill="1" applyBorder="1" applyAlignment="1">
      <alignment horizontal="center" vertical="center"/>
    </xf>
    <xf numFmtId="0" fontId="21" fillId="49" borderId="11" xfId="2" applyFont="1" applyFill="1" applyBorder="1" applyAlignment="1">
      <alignment horizontal="left" vertical="center" indent="14"/>
    </xf>
    <xf numFmtId="0" fontId="34" fillId="49" borderId="11" xfId="0" applyFont="1" applyFill="1" applyBorder="1" applyAlignment="1">
      <alignment horizontal="right" vertical="center"/>
    </xf>
    <xf numFmtId="0" fontId="23" fillId="49" borderId="12" xfId="0" applyFont="1" applyFill="1" applyBorder="1" applyAlignment="1">
      <alignment horizontal="left" vertical="center"/>
    </xf>
    <xf numFmtId="0" fontId="34" fillId="59" borderId="3" xfId="0" applyFont="1" applyFill="1" applyBorder="1" applyAlignment="1">
      <alignment horizontal="center" vertical="center"/>
    </xf>
    <xf numFmtId="0" fontId="34" fillId="59" borderId="8" xfId="0" applyFont="1" applyFill="1" applyBorder="1" applyAlignment="1">
      <alignment horizontal="center" vertical="top"/>
    </xf>
    <xf numFmtId="0" fontId="34" fillId="59" borderId="3" xfId="0" applyFont="1" applyFill="1" applyBorder="1" applyAlignment="1">
      <alignment horizontal="center" vertical="top"/>
    </xf>
    <xf numFmtId="0" fontId="34" fillId="59" borderId="3" xfId="0" applyNumberFormat="1" applyFont="1" applyFill="1" applyBorder="1" applyAlignment="1">
      <alignment vertical="top"/>
    </xf>
    <xf numFmtId="0" fontId="34" fillId="59" borderId="3" xfId="0" applyNumberFormat="1" applyFont="1" applyFill="1" applyBorder="1" applyAlignment="1">
      <alignment horizontal="center" vertical="top"/>
    </xf>
    <xf numFmtId="164" fontId="34" fillId="59" borderId="3" xfId="0" applyNumberFormat="1" applyFont="1" applyFill="1" applyBorder="1" applyAlignment="1">
      <alignment vertical="top"/>
    </xf>
    <xf numFmtId="4" fontId="34" fillId="49" borderId="8" xfId="0" applyNumberFormat="1" applyFont="1" applyFill="1" applyBorder="1" applyAlignment="1">
      <alignment horizontal="center" vertical="top"/>
    </xf>
    <xf numFmtId="0" fontId="34" fillId="49" borderId="9" xfId="0" applyFont="1" applyFill="1" applyBorder="1" applyAlignment="1">
      <alignment horizontal="left" vertical="top"/>
    </xf>
    <xf numFmtId="0" fontId="34" fillId="59" borderId="8" xfId="0" applyFont="1" applyFill="1" applyBorder="1" applyAlignment="1">
      <alignment horizontal="center" vertical="center"/>
    </xf>
    <xf numFmtId="2" fontId="34" fillId="49" borderId="8" xfId="0" applyNumberFormat="1" applyFont="1" applyFill="1" applyBorder="1" applyAlignment="1" applyProtection="1">
      <alignment horizontal="left" vertical="top"/>
    </xf>
    <xf numFmtId="0" fontId="61" fillId="49" borderId="0" xfId="0" applyFont="1" applyFill="1" applyBorder="1" applyAlignment="1">
      <alignment horizontal="center" vertical="center"/>
    </xf>
    <xf numFmtId="0" fontId="63" fillId="59" borderId="8" xfId="0" applyNumberFormat="1" applyFont="1" applyFill="1" applyBorder="1" applyAlignment="1">
      <alignment horizontal="center" vertical="top"/>
    </xf>
    <xf numFmtId="2" fontId="64" fillId="49" borderId="11" xfId="0" applyNumberFormat="1" applyFont="1" applyFill="1" applyBorder="1" applyAlignment="1" applyProtection="1">
      <alignment horizontal="left" vertical="center"/>
      <protection locked="0"/>
    </xf>
    <xf numFmtId="165" fontId="64" fillId="49" borderId="8" xfId="0" applyNumberFormat="1" applyFont="1" applyFill="1" applyBorder="1" applyAlignment="1">
      <alignment horizontal="center" vertical="top"/>
    </xf>
    <xf numFmtId="0" fontId="0" fillId="21" borderId="1" xfId="0" applyFont="1" applyFill="1" applyBorder="1" applyAlignment="1">
      <alignment horizontal="center"/>
    </xf>
    <xf numFmtId="0" fontId="29" fillId="27" borderId="1" xfId="0" applyFont="1" applyFill="1" applyBorder="1" applyAlignment="1">
      <alignment horizontal="center" vertical="center"/>
    </xf>
    <xf numFmtId="0" fontId="65" fillId="0" borderId="1" xfId="1" applyFont="1" applyBorder="1" applyAlignment="1"/>
    <xf numFmtId="2" fontId="24" fillId="27" borderId="1" xfId="1" applyNumberFormat="1" applyFont="1" applyFill="1" applyBorder="1" applyAlignment="1">
      <alignment horizontal="right"/>
    </xf>
    <xf numFmtId="0" fontId="59" fillId="20" borderId="1" xfId="0" applyFont="1" applyFill="1" applyBorder="1" applyAlignment="1">
      <alignment horizontal="center" vertical="center"/>
    </xf>
    <xf numFmtId="0" fontId="59" fillId="20" borderId="4" xfId="2" applyNumberFormat="1" applyFont="1" applyFill="1" applyBorder="1" applyAlignment="1" applyProtection="1">
      <alignment horizontal="center" vertical="center"/>
    </xf>
    <xf numFmtId="0" fontId="59" fillId="20" borderId="1" xfId="0" applyNumberFormat="1" applyFont="1" applyFill="1" applyBorder="1" applyAlignment="1" applyProtection="1">
      <alignment horizontal="center" vertical="center"/>
    </xf>
    <xf numFmtId="0" fontId="59" fillId="20" borderId="4" xfId="0" applyFont="1" applyFill="1" applyBorder="1" applyAlignment="1">
      <alignment horizontal="center" vertical="center"/>
    </xf>
    <xf numFmtId="0" fontId="59" fillId="20" borderId="1" xfId="1" applyFont="1" applyFill="1" applyBorder="1" applyAlignment="1">
      <alignment horizontal="center" vertical="center"/>
    </xf>
    <xf numFmtId="0" fontId="59" fillId="20" borderId="1" xfId="1" applyNumberFormat="1" applyFont="1" applyFill="1" applyBorder="1" applyAlignment="1" applyProtection="1">
      <alignment horizontal="center" vertical="center"/>
    </xf>
    <xf numFmtId="0" fontId="29" fillId="27" borderId="1" xfId="1" applyFont="1" applyFill="1" applyBorder="1" applyAlignment="1">
      <alignment horizontal="center" vertical="center"/>
    </xf>
    <xf numFmtId="0" fontId="30" fillId="20" borderId="1" xfId="1" applyNumberFormat="1" applyFont="1" applyFill="1" applyBorder="1" applyAlignment="1" applyProtection="1">
      <alignment horizontal="center" vertical="center"/>
    </xf>
    <xf numFmtId="0" fontId="29" fillId="27" borderId="1" xfId="2" applyNumberFormat="1" applyFont="1" applyFill="1" applyBorder="1" applyAlignment="1" applyProtection="1">
      <alignment horizontal="center" vertical="center"/>
    </xf>
    <xf numFmtId="0" fontId="66" fillId="20" borderId="1" xfId="0" applyFont="1" applyFill="1" applyBorder="1" applyAlignment="1">
      <alignment horizontal="center" vertical="center" wrapText="1"/>
    </xf>
    <xf numFmtId="0" fontId="19" fillId="18" borderId="2" xfId="0" applyFont="1" applyFill="1" applyBorder="1" applyAlignment="1">
      <alignment horizontal="center"/>
    </xf>
    <xf numFmtId="0" fontId="15" fillId="60" borderId="2" xfId="3" applyFont="1" applyFill="1" applyBorder="1" applyAlignment="1"/>
    <xf numFmtId="0" fontId="0" fillId="36" borderId="6" xfId="0" applyFont="1" applyFill="1" applyBorder="1" applyAlignment="1">
      <alignment horizontal="center"/>
    </xf>
    <xf numFmtId="0" fontId="19" fillId="36" borderId="2" xfId="0" applyFont="1" applyFill="1" applyBorder="1" applyAlignment="1">
      <alignment horizontal="center"/>
    </xf>
    <xf numFmtId="0" fontId="15" fillId="61" borderId="2" xfId="3" applyFont="1" applyFill="1" applyBorder="1" applyAlignment="1"/>
    <xf numFmtId="0" fontId="0" fillId="36" borderId="2" xfId="0" applyFont="1" applyFill="1" applyBorder="1" applyAlignment="1">
      <alignment horizontal="center" vertical="center"/>
    </xf>
    <xf numFmtId="2" fontId="0" fillId="36" borderId="2" xfId="0" applyNumberFormat="1" applyFont="1" applyFill="1" applyBorder="1" applyAlignment="1">
      <alignment horizontal="right"/>
    </xf>
    <xf numFmtId="2" fontId="3" fillId="36" borderId="2" xfId="1" applyNumberFormat="1" applyFont="1" applyFill="1" applyBorder="1" applyAlignment="1">
      <alignment horizontal="right"/>
    </xf>
    <xf numFmtId="164" fontId="0" fillId="36" borderId="2" xfId="0" applyNumberFormat="1" applyFont="1" applyFill="1" applyBorder="1" applyAlignment="1" applyProtection="1">
      <protection locked="0"/>
    </xf>
    <xf numFmtId="4" fontId="0" fillId="36" borderId="2" xfId="0" applyNumberFormat="1" applyFill="1" applyBorder="1"/>
    <xf numFmtId="0" fontId="0" fillId="36" borderId="1" xfId="0" applyFill="1" applyBorder="1" applyProtection="1">
      <protection locked="0"/>
    </xf>
    <xf numFmtId="0" fontId="0" fillId="36" borderId="1" xfId="0" applyFill="1" applyBorder="1"/>
    <xf numFmtId="0" fontId="24" fillId="19" borderId="1" xfId="0" applyFont="1" applyFill="1" applyBorder="1" applyAlignment="1">
      <alignment horizontal="center"/>
    </xf>
    <xf numFmtId="164" fontId="29" fillId="27" borderId="1" xfId="0" applyNumberFormat="1" applyFont="1" applyFill="1" applyBorder="1" applyAlignment="1">
      <alignment horizontal="center" vertical="center"/>
    </xf>
    <xf numFmtId="0" fontId="30" fillId="20" borderId="4" xfId="0" applyFont="1" applyFill="1" applyBorder="1" applyAlignment="1">
      <alignment horizontal="center"/>
    </xf>
    <xf numFmtId="164" fontId="63" fillId="59" borderId="8" xfId="0" applyNumberFormat="1" applyFont="1" applyFill="1" applyBorder="1" applyAlignment="1">
      <alignment horizontal="left" vertical="top"/>
    </xf>
    <xf numFmtId="0" fontId="54" fillId="34" borderId="1" xfId="0" applyFont="1" applyFill="1" applyBorder="1" applyAlignment="1">
      <alignment horizontal="center"/>
    </xf>
    <xf numFmtId="0" fontId="29" fillId="27" borderId="1" xfId="0" applyNumberFormat="1" applyFont="1" applyFill="1" applyBorder="1" applyAlignment="1" applyProtection="1">
      <alignment horizontal="center" vertical="center"/>
    </xf>
    <xf numFmtId="0" fontId="30" fillId="20" borderId="1" xfId="1" applyFont="1" applyFill="1" applyBorder="1" applyAlignment="1">
      <alignment horizontal="center" vertical="center"/>
    </xf>
    <xf numFmtId="0" fontId="30" fillId="42" borderId="1" xfId="0" applyFont="1" applyFill="1" applyBorder="1" applyAlignment="1">
      <alignment horizontal="center"/>
    </xf>
    <xf numFmtId="0" fontId="30" fillId="31" borderId="1" xfId="0" applyFont="1" applyFill="1" applyBorder="1" applyAlignment="1">
      <alignment horizontal="center"/>
    </xf>
    <xf numFmtId="0" fontId="30" fillId="41" borderId="1" xfId="0" applyFont="1" applyFill="1" applyBorder="1" applyAlignment="1">
      <alignment horizontal="center"/>
    </xf>
    <xf numFmtId="0" fontId="66" fillId="20" borderId="1" xfId="0" applyFont="1" applyFill="1" applyBorder="1" applyAlignment="1">
      <alignment horizontal="center" vertical="center"/>
    </xf>
    <xf numFmtId="0" fontId="66" fillId="20" borderId="1" xfId="0" applyNumberFormat="1" applyFont="1" applyFill="1" applyBorder="1" applyAlignment="1" applyProtection="1">
      <alignment horizontal="center" vertical="center"/>
    </xf>
    <xf numFmtId="0" fontId="66" fillId="20" borderId="1" xfId="1" applyFont="1" applyFill="1" applyBorder="1" applyAlignment="1">
      <alignment horizontal="center" vertical="center"/>
    </xf>
    <xf numFmtId="0" fontId="30" fillId="20" borderId="4" xfId="0" applyFont="1" applyFill="1" applyBorder="1" applyAlignment="1">
      <alignment horizontal="center" vertical="center"/>
    </xf>
    <xf numFmtId="0" fontId="66" fillId="20" borderId="1" xfId="0" applyFont="1" applyFill="1" applyBorder="1" applyAlignment="1">
      <alignment horizontal="center"/>
    </xf>
    <xf numFmtId="0" fontId="66" fillId="20" borderId="1" xfId="2" applyNumberFormat="1" applyFont="1" applyFill="1" applyBorder="1" applyAlignment="1" applyProtection="1">
      <alignment horizontal="center" vertical="center"/>
    </xf>
    <xf numFmtId="2" fontId="24" fillId="0" borderId="1" xfId="0" applyNumberFormat="1" applyFont="1" applyBorder="1" applyAlignment="1">
      <alignment horizontal="right"/>
    </xf>
    <xf numFmtId="4" fontId="34" fillId="49" borderId="9" xfId="0" applyNumberFormat="1" applyFont="1" applyFill="1" applyBorder="1" applyAlignment="1">
      <alignment horizontal="center" vertical="top"/>
    </xf>
    <xf numFmtId="4" fontId="0" fillId="13" borderId="5" xfId="0" applyNumberFormat="1" applyFill="1" applyBorder="1"/>
    <xf numFmtId="0" fontId="4" fillId="0" borderId="1" xfId="2" applyFill="1" applyBorder="1" applyAlignment="1" applyProtection="1">
      <alignment horizontal="left"/>
      <protection locked="0"/>
    </xf>
    <xf numFmtId="0" fontId="32" fillId="28" borderId="11" xfId="2" applyFont="1" applyFill="1" applyBorder="1" applyAlignment="1">
      <alignment horizontal="center" vertical="center"/>
    </xf>
    <xf numFmtId="0" fontId="46" fillId="54" borderId="0" xfId="2" applyFont="1" applyFill="1" applyBorder="1" applyAlignment="1">
      <alignment horizontal="center" vertical="top"/>
    </xf>
    <xf numFmtId="0" fontId="62" fillId="49" borderId="0" xfId="2" applyFont="1" applyFill="1" applyBorder="1" applyAlignment="1">
      <alignment horizontal="center" vertical="center"/>
    </xf>
    <xf numFmtId="14" fontId="22" fillId="49" borderId="0" xfId="0" applyNumberFormat="1" applyFont="1" applyFill="1" applyBorder="1" applyAlignment="1">
      <alignment horizontal="center" vertical="center"/>
    </xf>
    <xf numFmtId="14" fontId="22" fillId="49" borderId="9" xfId="0" applyNumberFormat="1" applyFont="1" applyFill="1" applyBorder="1" applyAlignment="1">
      <alignment horizontal="center" vertical="center"/>
    </xf>
    <xf numFmtId="0" fontId="22" fillId="58" borderId="11" xfId="2" applyFont="1" applyFill="1" applyBorder="1" applyAlignment="1">
      <alignment horizontal="center" vertical="center"/>
    </xf>
    <xf numFmtId="0" fontId="33" fillId="58" borderId="11" xfId="2" applyFont="1" applyFill="1" applyBorder="1" applyAlignment="1">
      <alignment horizontal="center" vertical="center"/>
    </xf>
  </cellXfs>
  <cellStyles count="4">
    <cellStyle name="Excel Built-in Normal" xfId="1"/>
    <cellStyle name="Гиперссылка" xfId="2" builtinId="8"/>
    <cellStyle name="Обычный" xfId="0" builtinId="0"/>
    <cellStyle name="Обычный 2" xfId="3"/>
  </cellStyles>
  <dxfs count="1">
    <dxf>
      <fill>
        <gradientFill type="path" left="0.5" right="0.5" top="0.5" bottom="0.5">
          <stop position="0">
            <color theme="0"/>
          </stop>
          <stop position="1">
            <color rgb="FFFF66FF"/>
          </stop>
        </gradient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66FF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  <color rgb="FF00FF00"/>
      <color rgb="FFFFC900"/>
      <color rgb="FF00FFFF"/>
      <color rgb="FFFF66FF"/>
      <color rgb="FF0000FF"/>
      <color rgb="FFFF9966"/>
      <color rgb="FFFF9900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63" Type="http://schemas.openxmlformats.org/officeDocument/2006/relationships/image" Target="../media/image6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pn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5" Type="http://schemas.openxmlformats.org/officeDocument/2006/relationships/image" Target="../media/image5.jpeg"/><Relationship Id="rId15" Type="http://schemas.openxmlformats.org/officeDocument/2006/relationships/hyperlink" Target="https://www.scooterok.net" TargetMode="External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61" Type="http://schemas.openxmlformats.org/officeDocument/2006/relationships/image" Target="../media/image60.png"/><Relationship Id="rId10" Type="http://schemas.openxmlformats.org/officeDocument/2006/relationships/image" Target="../media/image10.jpe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4" Type="http://schemas.openxmlformats.org/officeDocument/2006/relationships/image" Target="../media/image43.pn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pn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49875</xdr:colOff>
      <xdr:row>1161</xdr:row>
      <xdr:rowOff>18704</xdr:rowOff>
    </xdr:from>
    <xdr:to>
      <xdr:col>2</xdr:col>
      <xdr:colOff>3341715</xdr:colOff>
      <xdr:row>1161</xdr:row>
      <xdr:rowOff>1978429</xdr:rowOff>
    </xdr:to>
    <xdr:pic>
      <xdr:nvPicPr>
        <xdr:cNvPr id="1061" name="Рисунок 3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5097" y="191111679"/>
          <a:ext cx="3291840" cy="195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512619</xdr:colOff>
      <xdr:row>1727</xdr:row>
      <xdr:rowOff>76951</xdr:rowOff>
    </xdr:from>
    <xdr:to>
      <xdr:col>2</xdr:col>
      <xdr:colOff>2059709</xdr:colOff>
      <xdr:row>1728</xdr:row>
      <xdr:rowOff>9467</xdr:rowOff>
    </xdr:to>
    <xdr:pic>
      <xdr:nvPicPr>
        <xdr:cNvPr id="1062" name="Рисунок 3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12619" y="308599205"/>
          <a:ext cx="2803236" cy="1696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335106</xdr:colOff>
      <xdr:row>546</xdr:row>
      <xdr:rowOff>49876</xdr:rowOff>
    </xdr:from>
    <xdr:to>
      <xdr:col>2</xdr:col>
      <xdr:colOff>2236124</xdr:colOff>
      <xdr:row>546</xdr:row>
      <xdr:rowOff>1795548</xdr:rowOff>
    </xdr:to>
    <xdr:pic>
      <xdr:nvPicPr>
        <xdr:cNvPr id="1063" name="Рисунок 45" descr="http://moped-odessa.com/img/china/china-moped-alpha50.jpg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5106" y="88389229"/>
          <a:ext cx="3156240" cy="1754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841319</xdr:colOff>
      <xdr:row>142</xdr:row>
      <xdr:rowOff>27709</xdr:rowOff>
    </xdr:from>
    <xdr:to>
      <xdr:col>2</xdr:col>
      <xdr:colOff>2942706</xdr:colOff>
      <xdr:row>142</xdr:row>
      <xdr:rowOff>2491604</xdr:rowOff>
    </xdr:to>
    <xdr:pic>
      <xdr:nvPicPr>
        <xdr:cNvPr id="1067" name="Рисунок 5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7465" y="23368000"/>
          <a:ext cx="2101387" cy="2463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1427790</xdr:colOff>
      <xdr:row>320</xdr:row>
      <xdr:rowOff>30556</xdr:rowOff>
    </xdr:from>
    <xdr:to>
      <xdr:col>2</xdr:col>
      <xdr:colOff>4035358</xdr:colOff>
      <xdr:row>320</xdr:row>
      <xdr:rowOff>2032000</xdr:rowOff>
    </xdr:to>
    <xdr:pic>
      <xdr:nvPicPr>
        <xdr:cNvPr id="1068" name="Рисунок 6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6540" y="64980473"/>
          <a:ext cx="2607568" cy="2001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340822</xdr:colOff>
      <xdr:row>1114</xdr:row>
      <xdr:rowOff>42254</xdr:rowOff>
    </xdr:from>
    <xdr:to>
      <xdr:col>2</xdr:col>
      <xdr:colOff>3765665</xdr:colOff>
      <xdr:row>1114</xdr:row>
      <xdr:rowOff>1895300</xdr:rowOff>
    </xdr:to>
    <xdr:pic>
      <xdr:nvPicPr>
        <xdr:cNvPr id="1069" name="Рисунок 7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64277" y="180760945"/>
          <a:ext cx="4056610" cy="1836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224443</xdr:colOff>
      <xdr:row>1645</xdr:row>
      <xdr:rowOff>60614</xdr:rowOff>
    </xdr:from>
    <xdr:to>
      <xdr:col>2</xdr:col>
      <xdr:colOff>3424844</xdr:colOff>
      <xdr:row>1645</xdr:row>
      <xdr:rowOff>1986742</xdr:rowOff>
    </xdr:to>
    <xdr:pic>
      <xdr:nvPicPr>
        <xdr:cNvPr id="1070" name="Рисунок 8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9665" y="260772679"/>
          <a:ext cx="3200401" cy="1926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723208</xdr:colOff>
      <xdr:row>1718</xdr:row>
      <xdr:rowOff>12123</xdr:rowOff>
    </xdr:from>
    <xdr:to>
      <xdr:col>2</xdr:col>
      <xdr:colOff>3873732</xdr:colOff>
      <xdr:row>1718</xdr:row>
      <xdr:rowOff>2141914</xdr:rowOff>
    </xdr:to>
    <xdr:pic>
      <xdr:nvPicPr>
        <xdr:cNvPr id="1071" name="Рисунок 9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8430" y="278438610"/>
          <a:ext cx="3150524" cy="2132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491664</xdr:colOff>
      <xdr:row>2325</xdr:row>
      <xdr:rowOff>8314</xdr:rowOff>
    </xdr:from>
    <xdr:to>
      <xdr:col>2</xdr:col>
      <xdr:colOff>3258589</xdr:colOff>
      <xdr:row>2325</xdr:row>
      <xdr:rowOff>2152997</xdr:rowOff>
    </xdr:to>
    <xdr:pic>
      <xdr:nvPicPr>
        <xdr:cNvPr id="1072" name="Рисунок 10">
          <a:extLst>
            <a:ext uri="{FF2B5EF4-FFF2-40B4-BE49-F238E27FC236}">
              <a16:creationId xmlns:a16="http://schemas.microsoft.com/office/drawing/2014/main" id="{00000000-0008-0000-01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664" y="378154278"/>
          <a:ext cx="4022147" cy="2144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124692</xdr:colOff>
      <xdr:row>4305</xdr:row>
      <xdr:rowOff>24939</xdr:rowOff>
    </xdr:from>
    <xdr:to>
      <xdr:col>2</xdr:col>
      <xdr:colOff>2876204</xdr:colOff>
      <xdr:row>4305</xdr:row>
      <xdr:rowOff>1953491</xdr:rowOff>
    </xdr:to>
    <xdr:pic>
      <xdr:nvPicPr>
        <xdr:cNvPr id="1073" name="Рисунок 11">
          <a:extLst>
            <a:ext uri="{FF2B5EF4-FFF2-40B4-BE49-F238E27FC236}">
              <a16:creationId xmlns:a16="http://schemas.microsoft.com/office/drawing/2014/main" id="{00000000-0008-0000-01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92" y="704869397"/>
          <a:ext cx="4006734" cy="1928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606828</xdr:colOff>
      <xdr:row>1987</xdr:row>
      <xdr:rowOff>25284</xdr:rowOff>
    </xdr:from>
    <xdr:to>
      <xdr:col>2</xdr:col>
      <xdr:colOff>3067396</xdr:colOff>
      <xdr:row>1987</xdr:row>
      <xdr:rowOff>2036619</xdr:rowOff>
    </xdr:to>
    <xdr:pic>
      <xdr:nvPicPr>
        <xdr:cNvPr id="1074" name="Рисунок 1">
          <a:extLst>
            <a:ext uri="{FF2B5EF4-FFF2-40B4-BE49-F238E27FC236}">
              <a16:creationId xmlns:a16="http://schemas.microsoft.com/office/drawing/2014/main" id="{00000000-0008-0000-01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283" y="323922389"/>
          <a:ext cx="3092335" cy="201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2161309</xdr:colOff>
      <xdr:row>1679</xdr:row>
      <xdr:rowOff>18011</xdr:rowOff>
    </xdr:from>
    <xdr:to>
      <xdr:col>4</xdr:col>
      <xdr:colOff>99753</xdr:colOff>
      <xdr:row>1679</xdr:row>
      <xdr:rowOff>1629295</xdr:rowOff>
    </xdr:to>
    <xdr:pic>
      <xdr:nvPicPr>
        <xdr:cNvPr id="1081" name="Рисунок 1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6531" y="269076055"/>
          <a:ext cx="3516284" cy="1611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590204</xdr:colOff>
      <xdr:row>2358</xdr:row>
      <xdr:rowOff>8313</xdr:rowOff>
    </xdr:from>
    <xdr:to>
      <xdr:col>2</xdr:col>
      <xdr:colOff>2518756</xdr:colOff>
      <xdr:row>2358</xdr:row>
      <xdr:rowOff>2000597</xdr:rowOff>
    </xdr:to>
    <xdr:pic>
      <xdr:nvPicPr>
        <xdr:cNvPr id="1084" name="Рисунок 1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90204" y="384405448"/>
          <a:ext cx="3183774" cy="1995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2722803</xdr:colOff>
      <xdr:row>546</xdr:row>
      <xdr:rowOff>65691</xdr:rowOff>
    </xdr:from>
    <xdr:to>
      <xdr:col>4</xdr:col>
      <xdr:colOff>112607</xdr:colOff>
      <xdr:row>546</xdr:row>
      <xdr:rowOff>1811363</xdr:rowOff>
    </xdr:to>
    <xdr:pic>
      <xdr:nvPicPr>
        <xdr:cNvPr id="1085" name="Рисунок 2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636" y="98077941"/>
          <a:ext cx="2967221" cy="1745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58189</xdr:colOff>
      <xdr:row>0</xdr:row>
      <xdr:rowOff>1</xdr:rowOff>
    </xdr:from>
    <xdr:to>
      <xdr:col>2</xdr:col>
      <xdr:colOff>266007</xdr:colOff>
      <xdr:row>1</xdr:row>
      <xdr:rowOff>224445</xdr:rowOff>
    </xdr:to>
    <xdr:pic>
      <xdr:nvPicPr>
        <xdr:cNvPr id="63" name="Рисунок 62" descr="bg-logo.png">
          <a:hlinkClick xmlns:r="http://schemas.openxmlformats.org/officeDocument/2006/relationships" r:id="rId15" tooltip="Перейти в интернет-магазин &quot;Скутерок&quot;"/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89" y="1"/>
          <a:ext cx="1503218" cy="537711"/>
        </a:xfrm>
        <a:prstGeom prst="rect">
          <a:avLst/>
        </a:prstGeom>
        <a:solidFill>
          <a:srgbClr val="FF9900"/>
        </a:solidFill>
      </xdr:spPr>
    </xdr:pic>
    <xdr:clientData/>
  </xdr:twoCellAnchor>
  <xdr:twoCellAnchor>
    <xdr:from>
      <xdr:col>1</xdr:col>
      <xdr:colOff>588817</xdr:colOff>
      <xdr:row>97</xdr:row>
      <xdr:rowOff>12124</xdr:rowOff>
    </xdr:from>
    <xdr:to>
      <xdr:col>2</xdr:col>
      <xdr:colOff>3945947</xdr:colOff>
      <xdr:row>98</xdr:row>
      <xdr:rowOff>0</xdr:rowOff>
    </xdr:to>
    <xdr:pic>
      <xdr:nvPicPr>
        <xdr:cNvPr id="64" name="Graphics 31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2272" y="12913477"/>
          <a:ext cx="3988897" cy="1949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491835</xdr:colOff>
      <xdr:row>958</xdr:row>
      <xdr:rowOff>19052</xdr:rowOff>
    </xdr:from>
    <xdr:to>
      <xdr:col>2</xdr:col>
      <xdr:colOff>3286990</xdr:colOff>
      <xdr:row>958</xdr:row>
      <xdr:rowOff>1870364</xdr:rowOff>
    </xdr:to>
    <xdr:pic>
      <xdr:nvPicPr>
        <xdr:cNvPr id="65" name="Graphics 35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1835" y="153214303"/>
          <a:ext cx="4050377" cy="1851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51954</xdr:colOff>
      <xdr:row>1228</xdr:row>
      <xdr:rowOff>25979</xdr:rowOff>
    </xdr:from>
    <xdr:to>
      <xdr:col>2</xdr:col>
      <xdr:colOff>3028083</xdr:colOff>
      <xdr:row>1229</xdr:row>
      <xdr:rowOff>0</xdr:rowOff>
    </xdr:to>
    <xdr:pic>
      <xdr:nvPicPr>
        <xdr:cNvPr id="66" name="Graphics 37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1954" y="211543324"/>
          <a:ext cx="4236892" cy="1664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17319</xdr:colOff>
      <xdr:row>1498</xdr:row>
      <xdr:rowOff>20780</xdr:rowOff>
    </xdr:from>
    <xdr:to>
      <xdr:col>2</xdr:col>
      <xdr:colOff>2479166</xdr:colOff>
      <xdr:row>1498</xdr:row>
      <xdr:rowOff>1446068</xdr:rowOff>
    </xdr:to>
    <xdr:sp macro="" textlink="" fLocksText="0">
      <xdr:nvSpPr>
        <xdr:cNvPr id="67" name="Рисунок 1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rrowheads="1"/>
        </xdr:cNvSpPr>
      </xdr:nvSpPr>
      <xdr:spPr bwMode="auto">
        <a:xfrm>
          <a:off x="17319" y="238363296"/>
          <a:ext cx="3717069" cy="1425288"/>
        </a:xfrm>
        <a:prstGeom prst="rect">
          <a:avLst/>
        </a:prstGeom>
        <a:blipFill dpi="0" rotWithShape="0">
          <a:blip xmlns:r="http://schemas.openxmlformats.org/officeDocument/2006/relationships" r:embed="rId20"/>
          <a:srcRect/>
          <a:stretch>
            <a:fillRect/>
          </a:stretch>
        </a:blipFill>
        <a:ln>
          <a:noFill/>
        </a:ln>
        <a:effectLst/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С</a:t>
          </a:r>
          <a:endParaRPr lang="ru-RU"/>
        </a:p>
      </xdr:txBody>
    </xdr:sp>
    <xdr:clientData/>
  </xdr:twoCellAnchor>
  <xdr:twoCellAnchor>
    <xdr:from>
      <xdr:col>0</xdr:col>
      <xdr:colOff>8659</xdr:colOff>
      <xdr:row>1679</xdr:row>
      <xdr:rowOff>12122</xdr:rowOff>
    </xdr:from>
    <xdr:to>
      <xdr:col>2</xdr:col>
      <xdr:colOff>1713634</xdr:colOff>
      <xdr:row>1679</xdr:row>
      <xdr:rowOff>1645227</xdr:rowOff>
    </xdr:to>
    <xdr:pic>
      <xdr:nvPicPr>
        <xdr:cNvPr id="68" name="Graphics 38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59" y="269036915"/>
          <a:ext cx="2960197" cy="163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1707</xdr:row>
      <xdr:rowOff>17318</xdr:rowOff>
    </xdr:from>
    <xdr:to>
      <xdr:col>2</xdr:col>
      <xdr:colOff>2886075</xdr:colOff>
      <xdr:row>1707</xdr:row>
      <xdr:rowOff>1593272</xdr:rowOff>
    </xdr:to>
    <xdr:pic>
      <xdr:nvPicPr>
        <xdr:cNvPr id="69" name="Graphics 39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4595013"/>
          <a:ext cx="4141297" cy="1575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1756</xdr:row>
      <xdr:rowOff>17318</xdr:rowOff>
    </xdr:from>
    <xdr:to>
      <xdr:col>2</xdr:col>
      <xdr:colOff>3389168</xdr:colOff>
      <xdr:row>1756</xdr:row>
      <xdr:rowOff>1359477</xdr:rowOff>
    </xdr:to>
    <xdr:pic>
      <xdr:nvPicPr>
        <xdr:cNvPr id="70" name="Graphics 34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" y="288701711"/>
          <a:ext cx="4444365" cy="1342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2109</xdr:row>
      <xdr:rowOff>25977</xdr:rowOff>
    </xdr:from>
    <xdr:to>
      <xdr:col>2</xdr:col>
      <xdr:colOff>2800350</xdr:colOff>
      <xdr:row>2110</xdr:row>
      <xdr:rowOff>0</xdr:rowOff>
    </xdr:to>
    <xdr:pic>
      <xdr:nvPicPr>
        <xdr:cNvPr id="71" name="Graphics 3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344073133"/>
          <a:ext cx="4055572" cy="155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329046</xdr:colOff>
      <xdr:row>2126</xdr:row>
      <xdr:rowOff>17318</xdr:rowOff>
    </xdr:from>
    <xdr:to>
      <xdr:col>2</xdr:col>
      <xdr:colOff>3205596</xdr:colOff>
      <xdr:row>2127</xdr:row>
      <xdr:rowOff>0</xdr:rowOff>
    </xdr:to>
    <xdr:pic>
      <xdr:nvPicPr>
        <xdr:cNvPr id="72" name="Graphics 33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046" y="348387093"/>
          <a:ext cx="4131772" cy="1354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2209</xdr:row>
      <xdr:rowOff>9525</xdr:rowOff>
    </xdr:from>
    <xdr:to>
      <xdr:col>2</xdr:col>
      <xdr:colOff>2952750</xdr:colOff>
      <xdr:row>2210</xdr:row>
      <xdr:rowOff>0</xdr:rowOff>
    </xdr:to>
    <xdr:pic>
      <xdr:nvPicPr>
        <xdr:cNvPr id="73" name="Graphics 4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0" y="361247401"/>
          <a:ext cx="4207972" cy="1478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346364</xdr:colOff>
      <xdr:row>2380</xdr:row>
      <xdr:rowOff>17317</xdr:rowOff>
    </xdr:from>
    <xdr:to>
      <xdr:col>2</xdr:col>
      <xdr:colOff>3508664</xdr:colOff>
      <xdr:row>2380</xdr:row>
      <xdr:rowOff>1506682</xdr:rowOff>
    </xdr:to>
    <xdr:pic>
      <xdr:nvPicPr>
        <xdr:cNvPr id="74" name="Graphics 5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64" y="388637317"/>
          <a:ext cx="4417522" cy="1489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2498</xdr:row>
      <xdr:rowOff>9525</xdr:rowOff>
    </xdr:from>
    <xdr:to>
      <xdr:col>2</xdr:col>
      <xdr:colOff>2686050</xdr:colOff>
      <xdr:row>2499</xdr:row>
      <xdr:rowOff>0</xdr:rowOff>
    </xdr:to>
    <xdr:pic>
      <xdr:nvPicPr>
        <xdr:cNvPr id="75" name="Graphics 29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0" y="408272500"/>
          <a:ext cx="3941272" cy="1761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2519</xdr:row>
      <xdr:rowOff>17318</xdr:rowOff>
    </xdr:from>
    <xdr:to>
      <xdr:col>2</xdr:col>
      <xdr:colOff>2809875</xdr:colOff>
      <xdr:row>2520</xdr:row>
      <xdr:rowOff>0</xdr:rowOff>
    </xdr:to>
    <xdr:pic>
      <xdr:nvPicPr>
        <xdr:cNvPr id="76" name="Graphics 6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8575" y="412436656"/>
          <a:ext cx="4036522" cy="1578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2570</xdr:row>
      <xdr:rowOff>25977</xdr:rowOff>
    </xdr:from>
    <xdr:to>
      <xdr:col>2</xdr:col>
      <xdr:colOff>2790825</xdr:colOff>
      <xdr:row>2571</xdr:row>
      <xdr:rowOff>0</xdr:rowOff>
    </xdr:to>
    <xdr:pic>
      <xdr:nvPicPr>
        <xdr:cNvPr id="77" name="Graphics 7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22412275"/>
          <a:ext cx="4046047" cy="1619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2659</xdr:row>
      <xdr:rowOff>28575</xdr:rowOff>
    </xdr:from>
    <xdr:to>
      <xdr:col>2</xdr:col>
      <xdr:colOff>2714625</xdr:colOff>
      <xdr:row>2660</xdr:row>
      <xdr:rowOff>0</xdr:rowOff>
    </xdr:to>
    <xdr:pic>
      <xdr:nvPicPr>
        <xdr:cNvPr id="78" name="Graphics 9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8308808"/>
          <a:ext cx="3969847" cy="1775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2850</xdr:row>
      <xdr:rowOff>9525</xdr:rowOff>
    </xdr:from>
    <xdr:to>
      <xdr:col>2</xdr:col>
      <xdr:colOff>2400300</xdr:colOff>
      <xdr:row>2851</xdr:row>
      <xdr:rowOff>0</xdr:rowOff>
    </xdr:to>
    <xdr:pic>
      <xdr:nvPicPr>
        <xdr:cNvPr id="79" name="Graphics 10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0" y="467301176"/>
          <a:ext cx="3655522" cy="1611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2860</xdr:row>
      <xdr:rowOff>8660</xdr:rowOff>
    </xdr:from>
    <xdr:to>
      <xdr:col>2</xdr:col>
      <xdr:colOff>2838450</xdr:colOff>
      <xdr:row>2860</xdr:row>
      <xdr:rowOff>1986742</xdr:rowOff>
    </xdr:to>
    <xdr:pic>
      <xdr:nvPicPr>
        <xdr:cNvPr id="80" name="Graphics 28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0" y="498165467"/>
          <a:ext cx="4093672" cy="1978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2889</xdr:row>
      <xdr:rowOff>8659</xdr:rowOff>
    </xdr:from>
    <xdr:to>
      <xdr:col>2</xdr:col>
      <xdr:colOff>3038475</xdr:colOff>
      <xdr:row>2890</xdr:row>
      <xdr:rowOff>0</xdr:rowOff>
    </xdr:to>
    <xdr:pic>
      <xdr:nvPicPr>
        <xdr:cNvPr id="81" name="Graphics 11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75629663"/>
          <a:ext cx="4265122" cy="2086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321253</xdr:colOff>
      <xdr:row>2913</xdr:row>
      <xdr:rowOff>10391</xdr:rowOff>
    </xdr:from>
    <xdr:to>
      <xdr:col>2</xdr:col>
      <xdr:colOff>3281796</xdr:colOff>
      <xdr:row>2914</xdr:row>
      <xdr:rowOff>0</xdr:rowOff>
    </xdr:to>
    <xdr:pic>
      <xdr:nvPicPr>
        <xdr:cNvPr id="82" name="Graphics 12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321253" y="480610718"/>
          <a:ext cx="4215765" cy="1735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319520</xdr:colOff>
      <xdr:row>2941</xdr:row>
      <xdr:rowOff>12123</xdr:rowOff>
    </xdr:from>
    <xdr:to>
      <xdr:col>2</xdr:col>
      <xdr:colOff>2870488</xdr:colOff>
      <xdr:row>2941</xdr:row>
      <xdr:rowOff>1818409</xdr:rowOff>
    </xdr:to>
    <xdr:pic>
      <xdr:nvPicPr>
        <xdr:cNvPr id="83" name="Graphics 40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19520" y="485600087"/>
          <a:ext cx="3806190" cy="1806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399184</xdr:colOff>
      <xdr:row>2972</xdr:row>
      <xdr:rowOff>18186</xdr:rowOff>
    </xdr:from>
    <xdr:to>
      <xdr:col>2</xdr:col>
      <xdr:colOff>3178752</xdr:colOff>
      <xdr:row>2973</xdr:row>
      <xdr:rowOff>0</xdr:rowOff>
    </xdr:to>
    <xdr:pic>
      <xdr:nvPicPr>
        <xdr:cNvPr id="84" name="Graphics 27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99184" y="491092550"/>
          <a:ext cx="4034790" cy="1702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361085</xdr:colOff>
      <xdr:row>3043</xdr:row>
      <xdr:rowOff>21648</xdr:rowOff>
    </xdr:from>
    <xdr:to>
      <xdr:col>2</xdr:col>
      <xdr:colOff>3521653</xdr:colOff>
      <xdr:row>3044</xdr:row>
      <xdr:rowOff>0</xdr:rowOff>
    </xdr:to>
    <xdr:pic>
      <xdr:nvPicPr>
        <xdr:cNvPr id="85" name="Рисунок 18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61085" y="504205183"/>
          <a:ext cx="4415790" cy="17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439882</xdr:colOff>
      <xdr:row>3098</xdr:row>
      <xdr:rowOff>10392</xdr:rowOff>
    </xdr:from>
    <xdr:to>
      <xdr:col>2</xdr:col>
      <xdr:colOff>3486150</xdr:colOff>
      <xdr:row>3098</xdr:row>
      <xdr:rowOff>1437410</xdr:rowOff>
    </xdr:to>
    <xdr:pic>
      <xdr:nvPicPr>
        <xdr:cNvPr id="86" name="Graphics 8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882" y="514219076"/>
          <a:ext cx="4301490" cy="1427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3208</xdr:row>
      <xdr:rowOff>9525</xdr:rowOff>
    </xdr:from>
    <xdr:to>
      <xdr:col>2</xdr:col>
      <xdr:colOff>3314700</xdr:colOff>
      <xdr:row>3209</xdr:row>
      <xdr:rowOff>9525</xdr:rowOff>
    </xdr:to>
    <xdr:pic>
      <xdr:nvPicPr>
        <xdr:cNvPr id="87" name="Рисунок 20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30910165"/>
          <a:ext cx="4550872" cy="135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590550</xdr:colOff>
      <xdr:row>3279</xdr:row>
      <xdr:rowOff>8660</xdr:rowOff>
    </xdr:from>
    <xdr:to>
      <xdr:col>2</xdr:col>
      <xdr:colOff>3457575</xdr:colOff>
      <xdr:row>3280</xdr:row>
      <xdr:rowOff>0</xdr:rowOff>
    </xdr:to>
    <xdr:pic>
      <xdr:nvPicPr>
        <xdr:cNvPr id="88" name="Graphics 36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572533897"/>
          <a:ext cx="4123171" cy="1653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424296</xdr:colOff>
      <xdr:row>4012</xdr:row>
      <xdr:rowOff>17318</xdr:rowOff>
    </xdr:from>
    <xdr:to>
      <xdr:col>2</xdr:col>
      <xdr:colOff>3386571</xdr:colOff>
      <xdr:row>4013</xdr:row>
      <xdr:rowOff>0</xdr:rowOff>
    </xdr:to>
    <xdr:pic>
      <xdr:nvPicPr>
        <xdr:cNvPr id="89" name="Graphics 1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24296" y="663015507"/>
          <a:ext cx="4217497" cy="1653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329046</xdr:colOff>
      <xdr:row>3937</xdr:row>
      <xdr:rowOff>17318</xdr:rowOff>
    </xdr:from>
    <xdr:to>
      <xdr:col>2</xdr:col>
      <xdr:colOff>3243696</xdr:colOff>
      <xdr:row>3938</xdr:row>
      <xdr:rowOff>0</xdr:rowOff>
    </xdr:to>
    <xdr:pic>
      <xdr:nvPicPr>
        <xdr:cNvPr id="90" name="Graphics 13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046" y="651119994"/>
          <a:ext cx="4169872" cy="198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549313</xdr:colOff>
      <xdr:row>4073</xdr:row>
      <xdr:rowOff>19050</xdr:rowOff>
    </xdr:from>
    <xdr:to>
      <xdr:col>2</xdr:col>
      <xdr:colOff>3172363</xdr:colOff>
      <xdr:row>4074</xdr:row>
      <xdr:rowOff>0</xdr:rowOff>
    </xdr:to>
    <xdr:pic>
      <xdr:nvPicPr>
        <xdr:cNvPr id="91" name="Graphics 15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 bwMode="auto">
        <a:xfrm>
          <a:off x="549313" y="677813894"/>
          <a:ext cx="3878272" cy="1934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4191</xdr:row>
      <xdr:rowOff>18184</xdr:rowOff>
    </xdr:from>
    <xdr:to>
      <xdr:col>2</xdr:col>
      <xdr:colOff>3248025</xdr:colOff>
      <xdr:row>4191</xdr:row>
      <xdr:rowOff>1801090</xdr:rowOff>
    </xdr:to>
    <xdr:pic>
      <xdr:nvPicPr>
        <xdr:cNvPr id="92" name="Graphics 16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92069355"/>
          <a:ext cx="4122247" cy="1782906"/>
        </a:xfrm>
        <a:prstGeom prst="rect">
          <a:avLst/>
        </a:prstGeom>
        <a:solidFill>
          <a:srgbClr val="C0504D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467590</xdr:colOff>
      <xdr:row>4289</xdr:row>
      <xdr:rowOff>17319</xdr:rowOff>
    </xdr:from>
    <xdr:to>
      <xdr:col>2</xdr:col>
      <xdr:colOff>2915515</xdr:colOff>
      <xdr:row>4289</xdr:row>
      <xdr:rowOff>2194560</xdr:rowOff>
    </xdr:to>
    <xdr:pic>
      <xdr:nvPicPr>
        <xdr:cNvPr id="93" name="Graphics 2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590" y="826901619"/>
          <a:ext cx="3735705" cy="217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400916</xdr:colOff>
      <xdr:row>4339</xdr:row>
      <xdr:rowOff>17319</xdr:rowOff>
    </xdr:from>
    <xdr:to>
      <xdr:col>2</xdr:col>
      <xdr:colOff>3344141</xdr:colOff>
      <xdr:row>4339</xdr:row>
      <xdr:rowOff>1731819</xdr:rowOff>
    </xdr:to>
    <xdr:pic>
      <xdr:nvPicPr>
        <xdr:cNvPr id="94" name="Graphics 18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916" y="709550155"/>
          <a:ext cx="4198447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493568</xdr:colOff>
      <xdr:row>4379</xdr:row>
      <xdr:rowOff>17319</xdr:rowOff>
    </xdr:from>
    <xdr:to>
      <xdr:col>2</xdr:col>
      <xdr:colOff>3465368</xdr:colOff>
      <xdr:row>4380</xdr:row>
      <xdr:rowOff>0</xdr:rowOff>
    </xdr:to>
    <xdr:pic>
      <xdr:nvPicPr>
        <xdr:cNvPr id="95" name="Graphics 19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568" y="716923544"/>
          <a:ext cx="4227022" cy="1786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346364</xdr:colOff>
      <xdr:row>4417</xdr:row>
      <xdr:rowOff>10391</xdr:rowOff>
    </xdr:from>
    <xdr:to>
      <xdr:col>2</xdr:col>
      <xdr:colOff>3287857</xdr:colOff>
      <xdr:row>4417</xdr:row>
      <xdr:rowOff>1792432</xdr:rowOff>
    </xdr:to>
    <xdr:pic>
      <xdr:nvPicPr>
        <xdr:cNvPr id="96" name="Graphics 2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64" y="721945816"/>
          <a:ext cx="4196715" cy="178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4499</xdr:row>
      <xdr:rowOff>9525</xdr:rowOff>
    </xdr:from>
    <xdr:to>
      <xdr:col>2</xdr:col>
      <xdr:colOff>2790825</xdr:colOff>
      <xdr:row>4500</xdr:row>
      <xdr:rowOff>0</xdr:rowOff>
    </xdr:to>
    <xdr:pic>
      <xdr:nvPicPr>
        <xdr:cNvPr id="97" name="Graphics 24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36941110"/>
          <a:ext cx="4026997" cy="1794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4518</xdr:row>
      <xdr:rowOff>8659</xdr:rowOff>
    </xdr:from>
    <xdr:to>
      <xdr:col>2</xdr:col>
      <xdr:colOff>3143250</xdr:colOff>
      <xdr:row>4518</xdr:row>
      <xdr:rowOff>1757795</xdr:rowOff>
    </xdr:to>
    <xdr:pic>
      <xdr:nvPicPr>
        <xdr:cNvPr id="98" name="Graphics 23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741961132"/>
          <a:ext cx="3922222" cy="174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649432</xdr:colOff>
      <xdr:row>320</xdr:row>
      <xdr:rowOff>8659</xdr:rowOff>
    </xdr:from>
    <xdr:to>
      <xdr:col>2</xdr:col>
      <xdr:colOff>8425</xdr:colOff>
      <xdr:row>321</xdr:row>
      <xdr:rowOff>167640</xdr:rowOff>
    </xdr:to>
    <xdr:pic>
      <xdr:nvPicPr>
        <xdr:cNvPr id="106" name="Рисунок 6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256261" y="52021394"/>
          <a:ext cx="3992952" cy="2222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2334229</xdr:colOff>
      <xdr:row>1679</xdr:row>
      <xdr:rowOff>34636</xdr:rowOff>
    </xdr:from>
    <xdr:to>
      <xdr:col>2</xdr:col>
      <xdr:colOff>2334229</xdr:colOff>
      <xdr:row>1679</xdr:row>
      <xdr:rowOff>1634837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3589451" y="269059429"/>
          <a:ext cx="3069121" cy="1593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2832</xdr:row>
      <xdr:rowOff>41563</xdr:rowOff>
    </xdr:from>
    <xdr:to>
      <xdr:col>2</xdr:col>
      <xdr:colOff>4246870</xdr:colOff>
      <xdr:row>2832</xdr:row>
      <xdr:rowOff>1884913</xdr:rowOff>
    </xdr:to>
    <xdr:pic>
      <xdr:nvPicPr>
        <xdr:cNvPr id="125" name="Рисунок 2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222" y="463891745"/>
          <a:ext cx="4246870" cy="1846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3287</xdr:row>
      <xdr:rowOff>74815</xdr:rowOff>
    </xdr:from>
    <xdr:to>
      <xdr:col>2</xdr:col>
      <xdr:colOff>3881633</xdr:colOff>
      <xdr:row>3288</xdr:row>
      <xdr:rowOff>1</xdr:rowOff>
    </xdr:to>
    <xdr:pic>
      <xdr:nvPicPr>
        <xdr:cNvPr id="126" name="Рисунок 2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255222" y="545813673"/>
          <a:ext cx="3881633" cy="2032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517769</xdr:colOff>
      <xdr:row>3317</xdr:row>
      <xdr:rowOff>72326</xdr:rowOff>
    </xdr:from>
    <xdr:to>
      <xdr:col>2</xdr:col>
      <xdr:colOff>3771729</xdr:colOff>
      <xdr:row>3318</xdr:row>
      <xdr:rowOff>1909103</xdr:rowOff>
    </xdr:to>
    <xdr:pic>
      <xdr:nvPicPr>
        <xdr:cNvPr id="127" name="Рисунок 1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230923" y="629904403"/>
          <a:ext cx="3976883" cy="206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615142</xdr:colOff>
      <xdr:row>3333</xdr:row>
      <xdr:rowOff>49876</xdr:rowOff>
    </xdr:from>
    <xdr:to>
      <xdr:col>2</xdr:col>
      <xdr:colOff>4398408</xdr:colOff>
      <xdr:row>3333</xdr:row>
      <xdr:rowOff>2424544</xdr:rowOff>
    </xdr:to>
    <xdr:pic>
      <xdr:nvPicPr>
        <xdr:cNvPr id="128" name="Рисунок 1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597" y="555173803"/>
          <a:ext cx="4415033" cy="2377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3339</xdr:row>
      <xdr:rowOff>41563</xdr:rowOff>
    </xdr:from>
    <xdr:to>
      <xdr:col>2</xdr:col>
      <xdr:colOff>4100708</xdr:colOff>
      <xdr:row>3339</xdr:row>
      <xdr:rowOff>2277688</xdr:rowOff>
    </xdr:to>
    <xdr:pic>
      <xdr:nvPicPr>
        <xdr:cNvPr id="129" name="Рисунок 3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222" y="558515519"/>
          <a:ext cx="4100708" cy="2236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24937</xdr:colOff>
      <xdr:row>3495</xdr:row>
      <xdr:rowOff>33251</xdr:rowOff>
    </xdr:from>
    <xdr:to>
      <xdr:col>2</xdr:col>
      <xdr:colOff>2801388</xdr:colOff>
      <xdr:row>3495</xdr:row>
      <xdr:rowOff>1562793</xdr:rowOff>
    </xdr:to>
    <xdr:pic>
      <xdr:nvPicPr>
        <xdr:cNvPr id="130" name="Рисунок 2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4937" y="575672989"/>
          <a:ext cx="4031673" cy="1529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83127</xdr:colOff>
      <xdr:row>3540</xdr:row>
      <xdr:rowOff>24938</xdr:rowOff>
    </xdr:from>
    <xdr:to>
      <xdr:col>2</xdr:col>
      <xdr:colOff>3300088</xdr:colOff>
      <xdr:row>3540</xdr:row>
      <xdr:rowOff>2128058</xdr:rowOff>
    </xdr:to>
    <xdr:pic>
      <xdr:nvPicPr>
        <xdr:cNvPr id="131" name="Рисунок 4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27" y="583819462"/>
          <a:ext cx="4472183" cy="21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24939</xdr:colOff>
      <xdr:row>3562</xdr:row>
      <xdr:rowOff>33251</xdr:rowOff>
    </xdr:from>
    <xdr:to>
      <xdr:col>2</xdr:col>
      <xdr:colOff>3194275</xdr:colOff>
      <xdr:row>3562</xdr:row>
      <xdr:rowOff>1819104</xdr:rowOff>
    </xdr:to>
    <xdr:pic>
      <xdr:nvPicPr>
        <xdr:cNvPr id="132" name="Рисунок 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4939" y="588865287"/>
          <a:ext cx="4424558" cy="178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3671</xdr:row>
      <xdr:rowOff>16625</xdr:rowOff>
    </xdr:from>
    <xdr:to>
      <xdr:col>2</xdr:col>
      <xdr:colOff>3178861</xdr:colOff>
      <xdr:row>3671</xdr:row>
      <xdr:rowOff>1972754</xdr:rowOff>
    </xdr:to>
    <xdr:pic>
      <xdr:nvPicPr>
        <xdr:cNvPr id="133" name="Рисунок 5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06770901"/>
          <a:ext cx="4434083" cy="1956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33251</xdr:colOff>
      <xdr:row>3870</xdr:row>
      <xdr:rowOff>16625</xdr:rowOff>
    </xdr:from>
    <xdr:to>
      <xdr:col>2</xdr:col>
      <xdr:colOff>3088287</xdr:colOff>
      <xdr:row>3870</xdr:row>
      <xdr:rowOff>1736798</xdr:rowOff>
    </xdr:to>
    <xdr:pic>
      <xdr:nvPicPr>
        <xdr:cNvPr id="134" name="Рисунок 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51" y="636081578"/>
          <a:ext cx="4310258" cy="17201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3904</xdr:row>
      <xdr:rowOff>33251</xdr:rowOff>
    </xdr:from>
    <xdr:to>
      <xdr:col>2</xdr:col>
      <xdr:colOff>2045386</xdr:colOff>
      <xdr:row>3904</xdr:row>
      <xdr:rowOff>2106094</xdr:rowOff>
    </xdr:to>
    <xdr:pic>
      <xdr:nvPicPr>
        <xdr:cNvPr id="135" name="Рисунок 7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3762538"/>
          <a:ext cx="3300608" cy="2072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E23"/>
  <sheetViews>
    <sheetView workbookViewId="0">
      <selection activeCell="B1" sqref="B1:C1"/>
    </sheetView>
  </sheetViews>
  <sheetFormatPr defaultColWidth="8.6640625" defaultRowHeight="13.2"/>
  <cols>
    <col min="1" max="1" width="30.6640625" customWidth="1"/>
    <col min="2" max="2" width="23.6640625" customWidth="1"/>
    <col min="3" max="3" width="43.109375" customWidth="1"/>
    <col min="4" max="4" width="24.6640625" customWidth="1"/>
    <col min="5" max="5" width="32.44140625" customWidth="1"/>
  </cols>
  <sheetData>
    <row r="1" spans="1:5" ht="29.85" customHeight="1">
      <c r="A1" s="422"/>
      <c r="B1" s="612" t="s">
        <v>1633</v>
      </c>
      <c r="C1" s="612"/>
      <c r="D1" s="504"/>
      <c r="E1" s="504"/>
    </row>
    <row r="2" spans="1:5" ht="18.600000000000001" customHeight="1">
      <c r="A2" s="420"/>
      <c r="B2" s="611" t="s">
        <v>8</v>
      </c>
      <c r="C2" s="611"/>
      <c r="D2" s="420"/>
      <c r="E2" s="421" t="str">
        <f>Прайс!K2</f>
        <v>26.01.2024 г.</v>
      </c>
    </row>
    <row r="3" spans="1:5" ht="15.6">
      <c r="A3" s="423" t="s">
        <v>1710</v>
      </c>
      <c r="B3" s="424" t="s">
        <v>1711</v>
      </c>
      <c r="C3" s="425" t="s">
        <v>1713</v>
      </c>
      <c r="D3" s="454" t="str">
        <f>HYPERLINK("#Прайс!C"&amp;MATCH("sovmoto",Прайс!B:B,0),"Советские мотоциклы")</f>
        <v>Советские мотоциклы</v>
      </c>
      <c r="E3" s="428" t="str">
        <f>HYPERLINK("#Прайс!C"&amp;MATCH("akb",Прайс!B:B,0),"Аккумуляторы")</f>
        <v>Аккумуляторы</v>
      </c>
    </row>
    <row r="4" spans="1:5" ht="15">
      <c r="A4" s="400" t="str">
        <f>HYPERLINK("#Прайс!C"&amp;MATCH("honda18",Прайс!B:B,0),"Honda Dio AF 18/27")</f>
        <v>Honda Dio AF 18/27</v>
      </c>
      <c r="B4" s="402" t="str">
        <f>HYPERLINK("#Прайс!C"&amp;MATCH("delta",Прайс!B:B,0),"Мопеды Delta и Alpha")</f>
        <v>Мопеды Delta и Alpha</v>
      </c>
      <c r="C4" s="404" t="str">
        <f>HYPERLINK("#Прайс!C"&amp;MATCH("drive150",Прайс!B:B,0),"З/Ч на двигатель 4т 125-150 куб")</f>
        <v>З/Ч на двигатель 4т 125-150 куб</v>
      </c>
      <c r="D4" s="411" t="str">
        <f>HYPERLINK("#Прайс!C"&amp;MATCH("jawa",Прайс!B:B,0),"Ява 350 6V 12V")</f>
        <v>Ява 350 6V 12V</v>
      </c>
      <c r="E4" s="408" t="str">
        <f>HYPERLINK("#Прайс!C"&amp;MATCH("amort",Прайс!B:B,0),"Амортизаторы")</f>
        <v>Амортизаторы</v>
      </c>
    </row>
    <row r="5" spans="1:5" ht="15">
      <c r="A5" s="400" t="str">
        <f>HYPERLINK("#Прайс!C"&amp;MATCH("honda34",Прайс!B:B,0),"Honda Dio AF 34/35")</f>
        <v>Honda Dio AF 34/35</v>
      </c>
      <c r="B5" s="402" t="str">
        <f>HYPERLINK("#Прайс!C"&amp;MATCH("active",Прайс!B:B,0),"Viper Active JH 110")</f>
        <v>Viper Active JH 110</v>
      </c>
      <c r="C5" s="404" t="str">
        <f>HYPERLINK("#Прайс!C"&amp;MATCH("drive100",Прайс!B:B,0),"З/Ч на двигатель 4т 50-100 куб")</f>
        <v>З/Ч на двигатель 4т 50-100 куб</v>
      </c>
      <c r="D5" s="411" t="str">
        <f>HYPERLINK("#Прайс!C"&amp;MATCH("minsk",Прайс!B:B,0),"Минск")</f>
        <v>Минск</v>
      </c>
      <c r="E5" s="410" t="str">
        <f>HYPERLINK("#Прайс!C"&amp;MATCH("ucenka",Прайс!B:B,0),"Уцененный пластик")</f>
        <v>Уцененный пластик</v>
      </c>
    </row>
    <row r="6" spans="1:5" ht="15">
      <c r="A6" s="400" t="str">
        <f>HYPERLINK("#Прайс!C"&amp;MATCH("hondapal",Прайс!B:B,0),"Honda Pal")</f>
        <v>Honda Pal</v>
      </c>
      <c r="B6" s="402" t="str">
        <f>HYPERLINK("#Прайс!C"&amp;MATCH("victory",Прайс!B:B,0),"Viper F1, F50, Victory")</f>
        <v>Viper F1, F50, Victory</v>
      </c>
      <c r="C6" s="404" t="str">
        <f>HYPERLINK("#Прайс!C"&amp;MATCH("tb60",Прайс!B:B,0),"З/Ч на двигатель 2-х тактный ТВ-60")</f>
        <v>З/Ч на двигатель 2-х тактный ТВ-60</v>
      </c>
      <c r="D6" s="411" t="str">
        <f>HYPERLINK("#Прайс!C"&amp;MATCH("igak",Прайс!B:B,0),"ИЖ")</f>
        <v>ИЖ</v>
      </c>
      <c r="E6" s="414" t="str">
        <f>HYPERLINK("#Прайс!C"&amp;MATCH("lampa",Прайс!B:B,0),"ЛАМПЫ, ДИОДЫ, ШТЕКЕРЫ")</f>
        <v>ЛАМПЫ, ДИОДЫ, ШТЕКЕРЫ</v>
      </c>
    </row>
    <row r="7" spans="1:5" ht="15">
      <c r="A7" s="400" t="e">
        <f>HYPERLINK("#Прайс!C"&amp;MATCH("hondatact",Прайс!B:B,0),"Honda Tact AF 16, 9, 24, 30")</f>
        <v>#N/A</v>
      </c>
      <c r="B7" s="402" t="str">
        <f>HYPERLINK("#Прайс!C"&amp;MATCH("tornado",Прайс!B:B,0),"Viper Tornado 250")</f>
        <v>Viper Tornado 250</v>
      </c>
      <c r="C7" s="426" t="s">
        <v>1714</v>
      </c>
      <c r="D7" s="411" t="str">
        <f>HYPERLINK("#Прайс!C"&amp;MATCH("yupiter",Прайс!B:B,0),"ИЖ Юпитер")</f>
        <v>ИЖ Юпитер</v>
      </c>
      <c r="E7" s="413" t="str">
        <f>HYPERLINK("#Прайс!C"&amp;MATCH("drebeden",Прайс!B:B,0),"РАСХОДНИКИ")</f>
        <v>РАСХОДНИКИ</v>
      </c>
    </row>
    <row r="8" spans="1:5" ht="15">
      <c r="A8" s="400" t="str">
        <f>HYPERLINK("#Прайс!C"&amp;MATCH("lead",Прайс!B:B,0),"Honda Lead 90/100")</f>
        <v>Honda Lead 90/100</v>
      </c>
      <c r="B8" s="402" t="str">
        <f>HYPERLINK("#Прайс!C"&amp;MATCH("volcano",Прайс!B:B,0),"Viper Volcano 150")</f>
        <v>Viper Volcano 150</v>
      </c>
      <c r="C8" s="406" t="str">
        <f>HYPERLINK("#Прайс!C"&amp;MATCH("sonic",Прайс!B:B,0),"ZS 125-J Sonic, CB 150, CG 150, CG 125")</f>
        <v>ZS 125-J Sonic, CB 150, CG 150, CG 125</v>
      </c>
      <c r="D8" s="411" t="str">
        <f>HYPERLINK("#Прайс!C"&amp;MATCH("planeta",Прайс!B:B,0),"ИЖ Планета")</f>
        <v>ИЖ Планета</v>
      </c>
      <c r="E8" s="409" t="str">
        <f>HYPERLINK("#Прайс!C"&amp;MATCH("stajl",Прайс!B:B,0),"СТАЙЛИНГ")</f>
        <v>СТАЙЛИНГ</v>
      </c>
    </row>
    <row r="9" spans="1:5" ht="15">
      <c r="A9" s="400" t="str">
        <f>HYPERLINK("#Прайс!C"&amp;MATCH("honda56",Прайс!B:B,0),"Honda Dio AF 56")</f>
        <v>Honda Dio AF 56</v>
      </c>
      <c r="B9" s="402" t="str">
        <f>HYPERLINK("#Прайс!C"&amp;MATCH("legend",Прайс!B:B,0),"Viper Legend")</f>
        <v>Viper Legend</v>
      </c>
      <c r="C9" s="406" t="str">
        <f>HYPERLINK("#Прайс!C"&amp;MATCH("v150a",Прайс!B:B,0),"Viper V150A")</f>
        <v>Viper V150A</v>
      </c>
      <c r="D9" s="411" t="str">
        <f>HYPERLINK("#Прайс!C"&amp;MATCH("dnepr",Прайс!B:B,0),"МТ, Днепр")</f>
        <v>МТ, Днепр</v>
      </c>
      <c r="E9" s="415" t="str">
        <f>HYPERLINK("#Прайс!C"&amp;MATCH("akscesuar",Прайс!B:B,0),"ЭКИПИРОВКА")</f>
        <v>ЭКИПИРОВКА</v>
      </c>
    </row>
    <row r="10" spans="1:5" ht="30">
      <c r="A10" s="401" t="str">
        <f>HYPERLINK("#Прайс!C"&amp;MATCH("honda62",Прайс!B:B,0),"Honda Dio AF 62, AF 61 TODAY")</f>
        <v>Honda Dio AF 62, AF 61 TODAY</v>
      </c>
      <c r="B10" s="403" t="str">
        <f>HYPERLINK("#Прайс!C"&amp;MATCH("stels",Прайс!B:B,0),"Китайская Ямаха (Yamaha Stels)")</f>
        <v>Китайская Ямаха (Yamaha Stels)</v>
      </c>
      <c r="C10" s="407" t="str">
        <f>HYPERLINK("#Прайс!C"&amp;MATCH("moto250",Прайс!B:B,0),"Мотоцикл 200-250 куб FMM,FMI,FMB,FML")</f>
        <v>Мотоцикл 200-250 куб FMM,FMI,FMB,FML</v>
      </c>
      <c r="D10" s="412" t="str">
        <f>HYPERLINK("#Прайс!C"&amp;MATCH("karburator",Прайс!B:B,0),"Карбюраторы К-65, К-68, К-60")</f>
        <v>Карбюраторы К-65, К-68, К-60</v>
      </c>
      <c r="E10" s="416" t="str">
        <f>HYPERLINK("#Прайс!C"&amp;MATCH("instrum",Прайс!B:B,0),"Инструмент, съемники, приспособления")</f>
        <v>Инструмент, съемники, приспособления</v>
      </c>
    </row>
    <row r="11" spans="1:5" ht="15">
      <c r="A11" s="400" t="str">
        <f>HYPERLINK("#Прайс!C"&amp;MATCH("hondash",Прайс!B:B,0),"Honda SH 125-150")</f>
        <v>Honda SH 125-150</v>
      </c>
      <c r="B11" s="405" t="str">
        <f>HYPERLINK("#Прайс!C"&amp;MATCH("mxsport",Прайс!B:B,0),"Viper MX Sport")</f>
        <v>Viper MX Sport</v>
      </c>
      <c r="C11" s="406" t="str">
        <f>HYPERLINK("#Прайс!C"&amp;MATCH("chopper",Прайс!B:B,0),"Чопер")</f>
        <v>Чопер</v>
      </c>
      <c r="D11" s="411" t="str">
        <f>HYPERLINK("#Прайс!C"&amp;MATCH("karpat",Прайс!B:B,0),"Карпаты")</f>
        <v>Карпаты</v>
      </c>
      <c r="E11" s="417" t="str">
        <f>HYPERLINK("#Прайс!C"&amp;MATCH("shina",Прайс!B:B,0),"РЕЗИНА И КАМЕРЫ")</f>
        <v>РЕЗИНА И КАМЕРЫ</v>
      </c>
    </row>
    <row r="12" spans="1:5" ht="15">
      <c r="A12" s="400" t="str">
        <f>HYPERLINK("#Прайс!C"&amp;MATCH("sepia",Прайс!B:B,0),"Suzuki Sepia AD 50")</f>
        <v>Suzuki Sepia AD 50</v>
      </c>
      <c r="B12" s="427" t="str">
        <f>HYPERLINK("#Прайс!C"&amp;MATCH("plastic",Прайс!B:B,0),"Пластик и обвес")</f>
        <v>Пластик и обвес</v>
      </c>
      <c r="C12" s="406" t="str">
        <f>HYPERLINK("#Прайс!C"&amp;MATCH("zubr1",Прайс!B:B,0),"Zubr CB 200 T")</f>
        <v>Zubr CB 200 T</v>
      </c>
      <c r="D12" s="411" t="str">
        <f>HYPERLINK("#Прайс!C"&amp;MATCH("muravey",Прайс!B:B,0),"Муравей")</f>
        <v>Муравей</v>
      </c>
      <c r="E12" s="415" t="str">
        <f>HYPERLINK("#Прайс!C"&amp;MATCH("filtr",Прайс!B:B,0),"Фильтра")</f>
        <v>Фильтра</v>
      </c>
    </row>
    <row r="13" spans="1:5" ht="15.6">
      <c r="A13" s="400" t="str">
        <f>HYPERLINK("#Прайс!C"&amp;MATCH("ad110",Прайс!B:B,0),"Suzuki AD 110")</f>
        <v>Suzuki AD 110</v>
      </c>
      <c r="B13" s="402" t="str">
        <f>HYPERLINK("#Прайс!C"&amp;MATCH("wind",Прайс!B:B,0),"Viper Wind")</f>
        <v>Viper Wind</v>
      </c>
      <c r="C13" s="516" t="str">
        <f>HYPERLINK("#Прайс!C"&amp;MATCH("pitbike",Прайс!B:B,0),"Запчасти на питбайк")</f>
        <v>Запчасти на питбайк</v>
      </c>
      <c r="D13" s="411" t="str">
        <f>HYPERLINK("#Прайс!C"&amp;MATCH("ural",Прайс!B:B,0),"Урал")</f>
        <v>Урал</v>
      </c>
      <c r="E13" s="418" t="str">
        <f>HYPERLINK("#Прайс!C"&amp;MATCH("candl",Прайс!B:B,0),"СВЕЧИ")</f>
        <v>СВЕЧИ</v>
      </c>
    </row>
    <row r="14" spans="1:5" ht="15.6">
      <c r="A14" s="400" t="str">
        <f>HYPERLINK("#Прайс!C"&amp;MATCH("ad100",Прайс!B:B,0),"Suzuki AD 100")</f>
        <v>Suzuki AD 100</v>
      </c>
      <c r="B14" s="402" t="str">
        <f>HYPERLINK("#Прайс!C"&amp;MATCH("storm",Прайс!B:B,0),"Viper Storm")</f>
        <v>Viper Storm</v>
      </c>
      <c r="C14" s="517" t="str">
        <f>HYPERLINK("#Прайс!C"&amp;MATCH("kvadrik",Прайс!B:B,0),"Запчасти на квадроциклы")</f>
        <v>Запчасти на квадроциклы</v>
      </c>
      <c r="D14" s="411" t="str">
        <f>HYPERLINK("#Прайс!C"&amp;MATCH("k750",Прайс!B:B,0),"К 750")</f>
        <v>К 750</v>
      </c>
      <c r="E14" s="419" t="str">
        <f>HYPERLINK("#Прайс!C"&amp;MATCH("masla",Прайс!B:B,0),"МОТОХИМИЯ")</f>
        <v>МОТОХИМИЯ</v>
      </c>
    </row>
    <row r="15" spans="1:5" ht="15.6">
      <c r="A15" s="400" t="str">
        <f>HYPERLINK("#Прайс!C"&amp;MATCH("lets",Прайс!B:B,0),"Suzuki Lets")</f>
        <v>Suzuki Lets</v>
      </c>
      <c r="B15" s="402" t="str">
        <f>HYPERLINK("#Прайс!C"&amp;MATCH("race",Прайс!B:B,0),"Viper Race")</f>
        <v>Viper Race</v>
      </c>
      <c r="C15" s="523" t="str">
        <f>HYPERLINK("#Прайс!C"&amp;MATCH("benzopila",Прайс!B:B,0),"Бензопилы и их комплектующие")</f>
        <v>Бензопилы и их комплектующие</v>
      </c>
      <c r="D15" s="411" t="str">
        <f>HYPERLINK("#Прайс!C"&amp;MATCH("voshod",Прайс!B:B,0),"Восход")</f>
        <v>Восход</v>
      </c>
      <c r="E15" s="409" t="str">
        <f>HYPERLINK("#Прайс!C"&amp;MATCH("literator",Прайс!B:B,0),"ЛИТЕРАТУРА И НАКЛЕЙКИ")</f>
        <v>ЛИТЕРАТУРА И НАКЛЕЙКИ</v>
      </c>
    </row>
    <row r="16" spans="1:5" ht="15.6">
      <c r="A16" s="400" t="str">
        <f>HYPERLINK("#Прайс!C"&amp;MATCH("3kj",Прайс!B:B,0),"Yamaha 3KJ ")</f>
        <v xml:space="preserve">Yamaha 3KJ </v>
      </c>
      <c r="B16" s="402" t="str">
        <f>HYPERLINK("#Прайс!C"&amp;MATCH("navigator",Прайс!B:B,0),"Viper Navigator")</f>
        <v>Viper Navigator</v>
      </c>
      <c r="C16" s="482" t="str">
        <f>HYPERLINK("#Прайс!C"&amp;MATCH("pilagood",Прайс!B:B,0),"Goodluck 4500-5800")</f>
        <v>Goodluck 4500-5800</v>
      </c>
    </row>
    <row r="17" spans="1:3" ht="15.6">
      <c r="A17" s="400" t="str">
        <f>HYPERLINK("#Прайс!C"&amp;MATCH("yamaha36",Прайс!B:B,0),"Yamaha SA 36-39i")</f>
        <v>Yamaha SA 36-39i</v>
      </c>
      <c r="B17" s="402" t="str">
        <f>HYPERLINK("#Прайс!C"&amp;MATCH("matrix",Прайс!B:B,0),"Viper Matrix")</f>
        <v>Viper Matrix</v>
      </c>
      <c r="C17" s="482" t="str">
        <f>HYPERLINK("#Прайс!C"&amp;MATCH("pilahusq",Прайс!B:B,0),"Husqvarna (137, 142)")</f>
        <v>Husqvarna (137, 142)</v>
      </c>
    </row>
    <row r="18" spans="1:3" ht="15">
      <c r="A18" s="400" t="str">
        <f>HYPERLINK("#Прайс!C"&amp;MATCH("2ja",Прайс!B:B,0),"Yamaha 2JA")</f>
        <v>Yamaha 2JA</v>
      </c>
      <c r="B18" s="402" t="str">
        <f>HYPERLINK("#Прайс!C"&amp;MATCH("cruizer",Прайс!B:B,0),"Viper Cruizer")</f>
        <v>Viper Cruizer</v>
      </c>
      <c r="C18" s="521" t="str">
        <f>HYPERLINK("#Прайс!C"&amp;MATCH("pilapartner",Прайс!B:B,0),"Partner")</f>
        <v>Partner</v>
      </c>
    </row>
    <row r="19" spans="1:3" s="522" customFormat="1" ht="30">
      <c r="A19" s="518" t="str">
        <f>HYPERLINK("#Прайс!C"&amp;MATCH("yamaha12",Прайс!B:B,0),"Yamaha SA 12, SA 16 (двигатель-5BM)")</f>
        <v>Yamaha SA 12, SA 16 (двигатель-5BM)</v>
      </c>
      <c r="B19" s="519" t="str">
        <f>HYPERLINK("#Прайс!C"&amp;MATCH("grandprix",Прайс!B:B,0),"Grand Prix (ХОККЕИСТ)")</f>
        <v>Grand Prix (ХОККЕИСТ)</v>
      </c>
      <c r="C19" s="520" t="str">
        <f>HYPERLINK("#Прайс!C"&amp;MATCH("benzokos",Прайс!B:B,0),"Бензокосы и их комплектующие")</f>
        <v>Бензокосы и их комплектующие</v>
      </c>
    </row>
    <row r="20" spans="1:3" ht="15.6">
      <c r="A20" s="400" t="str">
        <f>HYPERLINK("#Прайс!C"&amp;MATCH("axis90",Прайс!B:B,0),"Yamaha Axis 90")</f>
        <v>Yamaha Axis 90</v>
      </c>
      <c r="B20" s="402" t="str">
        <f>HYPERLINK("#Прайс!C"&amp;MATCH("zip",Прайс!B:B,0),"Viper Zip")</f>
        <v>Viper Zip</v>
      </c>
      <c r="C20" s="513"/>
    </row>
    <row r="21" spans="1:3" ht="15">
      <c r="A21" s="400" t="str">
        <f>HYPERLINK("#Прайс!C"&amp;MATCH("bws100",Прайс!B:B,0),"Yamaha BWS 100")</f>
        <v>Yamaha BWS 100</v>
      </c>
    </row>
    <row r="22" spans="1:3" ht="15">
      <c r="A22" s="400" t="str">
        <f>HYPERLINK("#Прайс!C"&amp;MATCH("aprio",Прайс!B:B,0),"Yamaha Aprio")</f>
        <v>Yamaha Aprio</v>
      </c>
    </row>
    <row r="23" spans="1:3" ht="15">
      <c r="A23" s="400" t="str">
        <f>HYPERLINK("#Прайс!C"&amp;MATCH("majesty",Прайс!B:B,0),"Yamaha Majesty 250")</f>
        <v>Yamaha Majesty 250</v>
      </c>
    </row>
  </sheetData>
  <sheetProtection algorithmName="SHA-512" hashValue="9BoKXiMVoRJy1YKqyjJczIkQwZgkOgmPERfqGHAP94xYuGoukdneciYvM5EvsFDjPrqe1tJ9XT895r+5sodp0Q==" saltValue="jTboqUv6IV0PhPhUT1hrjQ==" spinCount="100000" sheet="1" objects="1" scenarios="1"/>
  <mergeCells count="2">
    <mergeCell ref="B2:C2"/>
    <mergeCell ref="B1:C1"/>
  </mergeCells>
  <phoneticPr fontId="58" type="noConversion"/>
  <hyperlinks>
    <hyperlink ref="B1" location="Прайс!A1" display="Перейти к прайсу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IQ4670"/>
  <sheetViews>
    <sheetView showGridLines="0" tabSelected="1" topLeftCell="C1" zoomScaleNormal="100" zoomScaleSheetLayoutView="100" workbookViewId="0">
      <pane ySplit="4" topLeftCell="A5" activePane="bottomLeft" state="frozen"/>
      <selection pane="bottomLeft" activeCell="I2" sqref="I2"/>
    </sheetView>
  </sheetViews>
  <sheetFormatPr defaultColWidth="0" defaultRowHeight="13.2"/>
  <cols>
    <col min="1" max="1" width="9.33203125" style="2" customWidth="1"/>
    <col min="2" max="2" width="9.44140625" style="23" customWidth="1"/>
    <col min="3" max="3" width="71.33203125" style="17" customWidth="1"/>
    <col min="4" max="4" width="5.6640625" style="1" customWidth="1"/>
    <col min="5" max="5" width="10.6640625" style="1" customWidth="1"/>
    <col min="6" max="6" width="7.109375" style="69" customWidth="1"/>
    <col min="7" max="7" width="9.109375" style="69" customWidth="1"/>
    <col min="8" max="8" width="11.33203125" style="98" customWidth="1"/>
    <col min="9" max="9" width="13" style="47" customWidth="1"/>
    <col min="10" max="10" width="55.88671875" style="47" hidden="1" customWidth="1"/>
    <col min="11" max="11" width="83.44140625" style="231" customWidth="1"/>
    <col min="12" max="12" width="18.6640625" style="86" hidden="1" customWidth="1"/>
    <col min="13" max="251" width="9.109375" style="3" hidden="1" customWidth="1"/>
    <col min="252" max="16384" width="11.44140625" style="3" hidden="1"/>
  </cols>
  <sheetData>
    <row r="1" spans="1:12" ht="24.6">
      <c r="A1" s="543"/>
      <c r="B1" s="544"/>
      <c r="C1" s="561" t="s">
        <v>2671</v>
      </c>
      <c r="D1" s="613" t="s">
        <v>1712</v>
      </c>
      <c r="E1" s="613"/>
      <c r="F1" s="613"/>
      <c r="G1" s="613"/>
      <c r="H1" s="613"/>
      <c r="I1" s="614"/>
      <c r="J1" s="614"/>
      <c r="K1" s="615"/>
      <c r="L1" s="115"/>
    </row>
    <row r="2" spans="1:12" ht="21">
      <c r="A2" s="545"/>
      <c r="B2" s="546"/>
      <c r="C2" s="547"/>
      <c r="D2" s="548"/>
      <c r="E2" s="616"/>
      <c r="F2" s="617"/>
      <c r="G2" s="617"/>
      <c r="H2" s="549" t="s">
        <v>381</v>
      </c>
      <c r="I2" s="563">
        <v>37.299999999999997</v>
      </c>
      <c r="J2" s="563"/>
      <c r="K2" s="550" t="s">
        <v>4574</v>
      </c>
      <c r="L2" s="115"/>
    </row>
    <row r="3" spans="1:12" s="70" customFormat="1" ht="14.85" customHeight="1">
      <c r="A3" s="551" t="s">
        <v>183</v>
      </c>
      <c r="B3" s="551" t="s">
        <v>184</v>
      </c>
      <c r="C3" s="551" t="s">
        <v>185</v>
      </c>
      <c r="D3" s="552" t="s">
        <v>46</v>
      </c>
      <c r="E3" s="553" t="s">
        <v>376</v>
      </c>
      <c r="F3" s="554" t="s">
        <v>386</v>
      </c>
      <c r="G3" s="555" t="s">
        <v>386</v>
      </c>
      <c r="H3" s="556" t="s">
        <v>384</v>
      </c>
      <c r="I3" s="557" t="s">
        <v>377</v>
      </c>
      <c r="J3" s="608"/>
      <c r="K3" s="558" t="s">
        <v>383</v>
      </c>
      <c r="L3" s="85"/>
    </row>
    <row r="4" spans="1:12" s="70" customFormat="1" ht="15.75" customHeight="1">
      <c r="A4" s="559"/>
      <c r="B4" s="559"/>
      <c r="C4" s="559"/>
      <c r="D4" s="552"/>
      <c r="E4" s="552"/>
      <c r="F4" s="562" t="s">
        <v>388</v>
      </c>
      <c r="G4" s="562" t="s">
        <v>387</v>
      </c>
      <c r="H4" s="594" t="s">
        <v>385</v>
      </c>
      <c r="I4" s="564"/>
      <c r="J4" s="564"/>
      <c r="K4" s="560" t="s">
        <v>382</v>
      </c>
      <c r="L4" s="480"/>
    </row>
    <row r="5" spans="1:12" ht="17.399999999999999">
      <c r="A5" s="129"/>
      <c r="B5" s="379" t="s">
        <v>1634</v>
      </c>
      <c r="C5" s="131" t="s">
        <v>4484</v>
      </c>
      <c r="D5" s="131"/>
      <c r="E5" s="132"/>
      <c r="F5" s="133"/>
      <c r="G5" s="133"/>
      <c r="H5" s="135"/>
      <c r="I5" s="136"/>
      <c r="J5" s="136"/>
      <c r="K5" s="229"/>
    </row>
    <row r="6" spans="1:12" ht="14.4">
      <c r="A6" s="5">
        <v>11012</v>
      </c>
      <c r="B6" s="455" t="s">
        <v>133</v>
      </c>
      <c r="C6" s="21" t="s">
        <v>2182</v>
      </c>
      <c r="D6" s="610" t="str">
        <f>HYPERLINK(J6,"Фото")</f>
        <v>Фото</v>
      </c>
      <c r="E6" s="539" t="s">
        <v>134</v>
      </c>
      <c r="F6" s="48">
        <v>8</v>
      </c>
      <c r="G6" s="48">
        <f>I$2*F6</f>
        <v>298.39999999999998</v>
      </c>
      <c r="H6" s="73"/>
      <c r="I6" s="47">
        <f t="shared" ref="I6:I49" si="0">F6*H6</f>
        <v>0</v>
      </c>
      <c r="J6" s="47" t="s">
        <v>4576</v>
      </c>
      <c r="K6" s="610"/>
      <c r="L6" s="87"/>
    </row>
    <row r="7" spans="1:12" ht="14.4">
      <c r="A7" s="5">
        <v>11010</v>
      </c>
      <c r="B7" s="323" t="s">
        <v>135</v>
      </c>
      <c r="C7" s="21" t="s">
        <v>2182</v>
      </c>
      <c r="D7" s="610" t="str">
        <f t="shared" ref="D7:D70" si="1">HYPERLINK(J7,"Фото")</f>
        <v>Фото</v>
      </c>
      <c r="E7" s="355" t="s">
        <v>351</v>
      </c>
      <c r="F7" s="48">
        <v>9.5</v>
      </c>
      <c r="G7" s="48">
        <f t="shared" ref="G7:G49" si="2">I$2*F7</f>
        <v>354.34999999999997</v>
      </c>
      <c r="H7" s="73"/>
      <c r="I7" s="47">
        <f t="shared" si="0"/>
        <v>0</v>
      </c>
      <c r="J7" s="47" t="s">
        <v>4577</v>
      </c>
      <c r="K7" s="610"/>
      <c r="L7" s="87"/>
    </row>
    <row r="8" spans="1:12" ht="14.4">
      <c r="A8" s="5">
        <v>11011</v>
      </c>
      <c r="B8" s="323" t="s">
        <v>135</v>
      </c>
      <c r="C8" s="378" t="s">
        <v>2183</v>
      </c>
      <c r="D8" s="610" t="str">
        <f t="shared" si="1"/>
        <v>Фото</v>
      </c>
      <c r="E8" s="355" t="s">
        <v>351</v>
      </c>
      <c r="F8" s="49">
        <v>9.5</v>
      </c>
      <c r="G8" s="48">
        <f t="shared" si="2"/>
        <v>354.34999999999997</v>
      </c>
      <c r="H8" s="73"/>
      <c r="I8" s="47">
        <f t="shared" si="0"/>
        <v>0</v>
      </c>
      <c r="J8" s="47" t="s">
        <v>4578</v>
      </c>
      <c r="K8" s="610"/>
      <c r="L8" s="87"/>
    </row>
    <row r="9" spans="1:12" ht="14.4">
      <c r="A9" s="5">
        <v>11001</v>
      </c>
      <c r="B9" s="455" t="s">
        <v>133</v>
      </c>
      <c r="C9" s="21" t="s">
        <v>3545</v>
      </c>
      <c r="D9" s="610" t="str">
        <f t="shared" si="1"/>
        <v>Фото</v>
      </c>
      <c r="E9" s="355" t="s">
        <v>351</v>
      </c>
      <c r="F9" s="49">
        <v>10</v>
      </c>
      <c r="G9" s="48">
        <f t="shared" si="2"/>
        <v>373</v>
      </c>
      <c r="H9" s="73"/>
      <c r="I9" s="47">
        <f t="shared" si="0"/>
        <v>0</v>
      </c>
      <c r="J9" s="47" t="s">
        <v>5225</v>
      </c>
      <c r="K9" s="610"/>
      <c r="L9" s="87"/>
    </row>
    <row r="10" spans="1:12" ht="14.4">
      <c r="A10" s="5">
        <v>11006</v>
      </c>
      <c r="B10" s="323" t="s">
        <v>135</v>
      </c>
      <c r="C10" s="18" t="s">
        <v>3545</v>
      </c>
      <c r="D10" s="610" t="str">
        <f t="shared" si="1"/>
        <v>Фото</v>
      </c>
      <c r="E10" s="507" t="s">
        <v>351</v>
      </c>
      <c r="F10" s="48">
        <v>10</v>
      </c>
      <c r="G10" s="48">
        <f t="shared" si="2"/>
        <v>373</v>
      </c>
      <c r="H10" s="73"/>
      <c r="I10" s="47">
        <f t="shared" si="0"/>
        <v>0</v>
      </c>
      <c r="J10" s="47" t="s">
        <v>4580</v>
      </c>
      <c r="K10" s="610"/>
      <c r="L10" s="87"/>
    </row>
    <row r="11" spans="1:12" ht="14.4">
      <c r="A11" s="5">
        <v>11016</v>
      </c>
      <c r="B11" s="339" t="s">
        <v>136</v>
      </c>
      <c r="C11" s="21" t="s">
        <v>4361</v>
      </c>
      <c r="D11" s="610" t="str">
        <f t="shared" si="1"/>
        <v>Фото</v>
      </c>
      <c r="E11" s="355" t="s">
        <v>351</v>
      </c>
      <c r="F11" s="48">
        <v>10</v>
      </c>
      <c r="G11" s="48">
        <f t="shared" si="2"/>
        <v>373</v>
      </c>
      <c r="H11" s="73"/>
      <c r="I11" s="47">
        <f t="shared" si="0"/>
        <v>0</v>
      </c>
      <c r="J11" s="47" t="s">
        <v>4579</v>
      </c>
      <c r="K11" s="610"/>
      <c r="L11" s="87"/>
    </row>
    <row r="12" spans="1:12" ht="14.4">
      <c r="A12" s="5">
        <v>16044</v>
      </c>
      <c r="B12" s="325" t="s">
        <v>135</v>
      </c>
      <c r="C12" s="18" t="s">
        <v>2184</v>
      </c>
      <c r="D12" s="610" t="str">
        <f t="shared" si="1"/>
        <v>Фото</v>
      </c>
      <c r="E12" s="355" t="s">
        <v>351</v>
      </c>
      <c r="F12" s="48">
        <v>13</v>
      </c>
      <c r="G12" s="48">
        <f t="shared" si="2"/>
        <v>484.9</v>
      </c>
      <c r="H12" s="73"/>
      <c r="I12" s="47">
        <f t="shared" si="0"/>
        <v>0</v>
      </c>
      <c r="J12" s="47" t="s">
        <v>4581</v>
      </c>
      <c r="K12" s="610"/>
      <c r="L12" s="87"/>
    </row>
    <row r="13" spans="1:12" ht="14.4">
      <c r="A13" s="5">
        <v>12129</v>
      </c>
      <c r="B13" s="325" t="s">
        <v>135</v>
      </c>
      <c r="C13" s="18" t="s">
        <v>2185</v>
      </c>
      <c r="D13" s="610" t="str">
        <f t="shared" si="1"/>
        <v>Фото</v>
      </c>
      <c r="E13" s="566" t="s">
        <v>351</v>
      </c>
      <c r="F13" s="48">
        <v>13</v>
      </c>
      <c r="G13" s="48">
        <f t="shared" si="2"/>
        <v>484.9</v>
      </c>
      <c r="H13" s="73"/>
      <c r="I13" s="47">
        <f t="shared" si="0"/>
        <v>0</v>
      </c>
      <c r="J13" s="47" t="s">
        <v>8252</v>
      </c>
      <c r="K13" s="610"/>
      <c r="L13" s="87"/>
    </row>
    <row r="14" spans="1:12" ht="14.4">
      <c r="A14" s="5">
        <v>11002</v>
      </c>
      <c r="B14" s="455" t="s">
        <v>133</v>
      </c>
      <c r="C14" s="18" t="s">
        <v>2184</v>
      </c>
      <c r="D14" s="610" t="str">
        <f t="shared" si="1"/>
        <v>Фото</v>
      </c>
      <c r="E14" s="577" t="s">
        <v>351</v>
      </c>
      <c r="F14" s="48">
        <v>15</v>
      </c>
      <c r="G14" s="48">
        <f t="shared" si="2"/>
        <v>559.5</v>
      </c>
      <c r="H14" s="73"/>
      <c r="I14" s="47">
        <f t="shared" si="0"/>
        <v>0</v>
      </c>
      <c r="J14" s="47" t="s">
        <v>4582</v>
      </c>
      <c r="K14" s="610"/>
      <c r="L14" s="87"/>
    </row>
    <row r="15" spans="1:12" ht="14.4">
      <c r="A15" s="5">
        <v>11005</v>
      </c>
      <c r="B15" s="339" t="s">
        <v>136</v>
      </c>
      <c r="C15" s="18" t="s">
        <v>2184</v>
      </c>
      <c r="D15" s="610" t="str">
        <f t="shared" si="1"/>
        <v>Фото</v>
      </c>
      <c r="E15" s="273" t="s">
        <v>351</v>
      </c>
      <c r="F15" s="48">
        <v>18</v>
      </c>
      <c r="G15" s="48">
        <f t="shared" si="2"/>
        <v>671.4</v>
      </c>
      <c r="H15" s="73"/>
      <c r="I15" s="47">
        <f t="shared" si="0"/>
        <v>0</v>
      </c>
      <c r="J15" s="47" t="s">
        <v>5226</v>
      </c>
      <c r="K15" s="610"/>
      <c r="L15" s="87"/>
    </row>
    <row r="16" spans="1:12" ht="14.4">
      <c r="A16" s="5">
        <v>40314</v>
      </c>
      <c r="B16" s="339" t="s">
        <v>136</v>
      </c>
      <c r="C16" s="18" t="s">
        <v>2185</v>
      </c>
      <c r="D16" s="610" t="str">
        <f t="shared" si="1"/>
        <v>Фото</v>
      </c>
      <c r="E16" s="235" t="s">
        <v>351</v>
      </c>
      <c r="F16" s="48">
        <v>18</v>
      </c>
      <c r="G16" s="48">
        <f t="shared" si="2"/>
        <v>671.4</v>
      </c>
      <c r="H16" s="73"/>
      <c r="I16" s="47">
        <f t="shared" si="0"/>
        <v>0</v>
      </c>
      <c r="J16" s="47" t="s">
        <v>7759</v>
      </c>
      <c r="K16" s="610"/>
      <c r="L16" s="87"/>
    </row>
    <row r="17" spans="1:12" ht="14.4">
      <c r="A17" s="5">
        <v>11007</v>
      </c>
      <c r="B17" s="455" t="s">
        <v>133</v>
      </c>
      <c r="C17" s="18" t="s">
        <v>2185</v>
      </c>
      <c r="D17" s="610" t="str">
        <f t="shared" si="1"/>
        <v>Фото</v>
      </c>
      <c r="E17" s="355" t="s">
        <v>351</v>
      </c>
      <c r="F17" s="48">
        <v>15</v>
      </c>
      <c r="G17" s="48">
        <f t="shared" si="2"/>
        <v>559.5</v>
      </c>
      <c r="H17" s="73"/>
      <c r="I17" s="47">
        <f t="shared" si="0"/>
        <v>0</v>
      </c>
      <c r="J17" s="47" t="s">
        <v>4583</v>
      </c>
      <c r="K17" s="610"/>
      <c r="L17" s="87"/>
    </row>
    <row r="18" spans="1:12" ht="14.4">
      <c r="A18" s="5">
        <v>11015</v>
      </c>
      <c r="B18" s="71" t="s">
        <v>136</v>
      </c>
      <c r="C18" s="18" t="s">
        <v>2186</v>
      </c>
      <c r="D18" s="610" t="str">
        <f t="shared" si="1"/>
        <v>Фото</v>
      </c>
      <c r="E18" s="355" t="s">
        <v>351</v>
      </c>
      <c r="F18" s="48">
        <v>28</v>
      </c>
      <c r="G18" s="48">
        <f t="shared" si="2"/>
        <v>1044.3999999999999</v>
      </c>
      <c r="H18" s="73"/>
      <c r="I18" s="47">
        <f t="shared" si="0"/>
        <v>0</v>
      </c>
      <c r="J18" s="47" t="s">
        <v>4584</v>
      </c>
      <c r="K18" s="610"/>
      <c r="L18" s="87"/>
    </row>
    <row r="19" spans="1:12" ht="14.4">
      <c r="A19" s="5">
        <v>16048</v>
      </c>
      <c r="B19" s="323" t="s">
        <v>135</v>
      </c>
      <c r="C19" s="18" t="s">
        <v>2188</v>
      </c>
      <c r="D19" s="610" t="str">
        <f t="shared" si="1"/>
        <v>Фото</v>
      </c>
      <c r="E19" s="577" t="s">
        <v>351</v>
      </c>
      <c r="F19" s="48">
        <v>15</v>
      </c>
      <c r="G19" s="48">
        <f t="shared" si="2"/>
        <v>559.5</v>
      </c>
      <c r="H19" s="73"/>
      <c r="I19" s="47">
        <f t="shared" si="0"/>
        <v>0</v>
      </c>
      <c r="J19" s="47" t="s">
        <v>7760</v>
      </c>
      <c r="K19" s="610"/>
      <c r="L19" s="87"/>
    </row>
    <row r="20" spans="1:12" ht="14.4">
      <c r="A20" s="5">
        <v>16043</v>
      </c>
      <c r="B20" s="323" t="s">
        <v>135</v>
      </c>
      <c r="C20" s="18" t="s">
        <v>2187</v>
      </c>
      <c r="D20" s="610" t="str">
        <f t="shared" si="1"/>
        <v>Фото</v>
      </c>
      <c r="E20" s="355" t="s">
        <v>351</v>
      </c>
      <c r="F20" s="48">
        <v>15</v>
      </c>
      <c r="G20" s="48">
        <f t="shared" si="2"/>
        <v>559.5</v>
      </c>
      <c r="H20" s="73"/>
      <c r="I20" s="47">
        <f t="shared" si="0"/>
        <v>0</v>
      </c>
      <c r="J20" s="47" t="s">
        <v>4585</v>
      </c>
      <c r="K20" s="610"/>
      <c r="L20" s="87"/>
    </row>
    <row r="21" spans="1:12" ht="14.4">
      <c r="A21" s="5">
        <v>40313</v>
      </c>
      <c r="B21" s="455" t="s">
        <v>133</v>
      </c>
      <c r="C21" s="18" t="s">
        <v>2188</v>
      </c>
      <c r="D21" s="610" t="str">
        <f t="shared" si="1"/>
        <v>Фото</v>
      </c>
      <c r="E21" s="355" t="s">
        <v>351</v>
      </c>
      <c r="F21" s="48">
        <v>22</v>
      </c>
      <c r="G21" s="48">
        <f t="shared" si="2"/>
        <v>820.59999999999991</v>
      </c>
      <c r="H21" s="73"/>
      <c r="I21" s="47">
        <f t="shared" si="0"/>
        <v>0</v>
      </c>
      <c r="J21" s="47" t="s">
        <v>4586</v>
      </c>
      <c r="K21" s="610"/>
      <c r="L21" s="87"/>
    </row>
    <row r="22" spans="1:12" ht="14.4">
      <c r="A22" s="5">
        <v>11019</v>
      </c>
      <c r="B22" s="455" t="s">
        <v>133</v>
      </c>
      <c r="C22" s="296" t="s">
        <v>2189</v>
      </c>
      <c r="D22" s="610" t="str">
        <f t="shared" si="1"/>
        <v>Фото</v>
      </c>
      <c r="E22" s="355" t="s">
        <v>351</v>
      </c>
      <c r="F22" s="48">
        <v>17</v>
      </c>
      <c r="G22" s="48">
        <f t="shared" si="2"/>
        <v>634.09999999999991</v>
      </c>
      <c r="H22" s="73"/>
      <c r="I22" s="47">
        <f t="shared" si="0"/>
        <v>0</v>
      </c>
      <c r="J22" s="47" t="s">
        <v>5231</v>
      </c>
      <c r="K22" s="610"/>
      <c r="L22" s="87"/>
    </row>
    <row r="23" spans="1:12" ht="14.4">
      <c r="A23" s="5">
        <v>33020</v>
      </c>
      <c r="B23" s="595" t="s">
        <v>136</v>
      </c>
      <c r="C23" s="18" t="s">
        <v>4485</v>
      </c>
      <c r="D23" s="610" t="str">
        <f t="shared" si="1"/>
        <v>Фото</v>
      </c>
      <c r="E23" s="72" t="s">
        <v>351</v>
      </c>
      <c r="F23" s="50">
        <v>28</v>
      </c>
      <c r="G23" s="48">
        <f t="shared" si="2"/>
        <v>1044.3999999999999</v>
      </c>
      <c r="H23" s="73"/>
      <c r="I23" s="47">
        <f t="shared" si="0"/>
        <v>0</v>
      </c>
      <c r="J23" s="47" t="s">
        <v>4587</v>
      </c>
      <c r="K23" s="610"/>
      <c r="L23" s="87"/>
    </row>
    <row r="24" spans="1:12" ht="14.4">
      <c r="A24" s="5">
        <v>11008</v>
      </c>
      <c r="B24" s="339" t="s">
        <v>136</v>
      </c>
      <c r="C24" s="18" t="s">
        <v>2187</v>
      </c>
      <c r="D24" s="610" t="str">
        <f t="shared" si="1"/>
        <v>Фото</v>
      </c>
      <c r="E24" s="355" t="s">
        <v>351</v>
      </c>
      <c r="F24" s="48">
        <v>20</v>
      </c>
      <c r="G24" s="48">
        <f t="shared" si="2"/>
        <v>746</v>
      </c>
      <c r="H24" s="73"/>
      <c r="I24" s="47">
        <f t="shared" si="0"/>
        <v>0</v>
      </c>
      <c r="J24" s="47" t="s">
        <v>4588</v>
      </c>
      <c r="K24" s="610"/>
      <c r="L24" s="87"/>
    </row>
    <row r="25" spans="1:12" ht="14.4">
      <c r="A25" s="5">
        <v>11013</v>
      </c>
      <c r="B25" s="339" t="s">
        <v>136</v>
      </c>
      <c r="C25" s="18" t="s">
        <v>2190</v>
      </c>
      <c r="D25" s="610" t="str">
        <f t="shared" si="1"/>
        <v>Фото</v>
      </c>
      <c r="E25" s="355" t="s">
        <v>351</v>
      </c>
      <c r="F25" s="48">
        <v>18</v>
      </c>
      <c r="G25" s="48">
        <f t="shared" si="2"/>
        <v>671.4</v>
      </c>
      <c r="H25" s="73"/>
      <c r="I25" s="47">
        <f t="shared" si="0"/>
        <v>0</v>
      </c>
      <c r="J25" s="47" t="s">
        <v>5227</v>
      </c>
      <c r="K25" s="610"/>
      <c r="L25" s="87"/>
    </row>
    <row r="26" spans="1:12" ht="14.4">
      <c r="A26" s="5">
        <v>13765</v>
      </c>
      <c r="B26" s="526" t="s">
        <v>3634</v>
      </c>
      <c r="C26" s="18" t="s">
        <v>2191</v>
      </c>
      <c r="D26" s="610" t="str">
        <f t="shared" si="1"/>
        <v>Фото</v>
      </c>
      <c r="E26" s="534" t="s">
        <v>134</v>
      </c>
      <c r="F26" s="48">
        <v>19</v>
      </c>
      <c r="G26" s="48">
        <f t="shared" si="2"/>
        <v>708.69999999999993</v>
      </c>
      <c r="H26" s="73"/>
      <c r="I26" s="47">
        <f t="shared" si="0"/>
        <v>0</v>
      </c>
      <c r="J26" s="47" t="s">
        <v>8769</v>
      </c>
      <c r="K26" s="610"/>
      <c r="L26" s="87"/>
    </row>
    <row r="27" spans="1:12" ht="14.4">
      <c r="A27" s="5">
        <v>11009</v>
      </c>
      <c r="B27" s="455" t="s">
        <v>133</v>
      </c>
      <c r="C27" s="18" t="s">
        <v>2191</v>
      </c>
      <c r="D27" s="610" t="str">
        <f t="shared" si="1"/>
        <v>Фото</v>
      </c>
      <c r="E27" s="355" t="s">
        <v>351</v>
      </c>
      <c r="F27" s="48">
        <v>22</v>
      </c>
      <c r="G27" s="48">
        <f t="shared" si="2"/>
        <v>820.59999999999991</v>
      </c>
      <c r="H27" s="73"/>
      <c r="I27" s="47">
        <f t="shared" si="0"/>
        <v>0</v>
      </c>
      <c r="J27" s="47" t="s">
        <v>4591</v>
      </c>
      <c r="K27" s="610"/>
      <c r="L27" s="87"/>
    </row>
    <row r="28" spans="1:12" ht="14.4">
      <c r="A28" s="5">
        <v>11014</v>
      </c>
      <c r="B28" s="339" t="s">
        <v>136</v>
      </c>
      <c r="C28" s="18" t="s">
        <v>2191</v>
      </c>
      <c r="D28" s="610" t="str">
        <f t="shared" si="1"/>
        <v>Фото</v>
      </c>
      <c r="E28" s="235" t="s">
        <v>351</v>
      </c>
      <c r="F28" s="48">
        <v>22</v>
      </c>
      <c r="G28" s="48">
        <f t="shared" si="2"/>
        <v>820.59999999999991</v>
      </c>
      <c r="H28" s="73"/>
      <c r="I28" s="47">
        <f t="shared" si="0"/>
        <v>0</v>
      </c>
      <c r="J28" s="47" t="s">
        <v>5228</v>
      </c>
      <c r="K28" s="610"/>
      <c r="L28" s="87"/>
    </row>
    <row r="29" spans="1:12" ht="14.4">
      <c r="A29" s="5">
        <v>11017</v>
      </c>
      <c r="B29" s="339" t="s">
        <v>136</v>
      </c>
      <c r="C29" s="18" t="s">
        <v>2192</v>
      </c>
      <c r="D29" s="610" t="str">
        <f t="shared" si="1"/>
        <v>Фото</v>
      </c>
      <c r="E29" s="534" t="s">
        <v>134</v>
      </c>
      <c r="F29" s="48">
        <v>19</v>
      </c>
      <c r="G29" s="48">
        <f t="shared" si="2"/>
        <v>708.69999999999993</v>
      </c>
      <c r="H29" s="73"/>
      <c r="I29" s="47">
        <f t="shared" si="0"/>
        <v>0</v>
      </c>
      <c r="J29" s="47" t="s">
        <v>5229</v>
      </c>
      <c r="K29" s="610"/>
      <c r="L29" s="87"/>
    </row>
    <row r="30" spans="1:12" ht="14.4">
      <c r="A30" s="5">
        <v>11033</v>
      </c>
      <c r="B30" s="339" t="s">
        <v>136</v>
      </c>
      <c r="C30" s="18" t="s">
        <v>2181</v>
      </c>
      <c r="D30" s="610" t="str">
        <f t="shared" si="1"/>
        <v>Фото</v>
      </c>
      <c r="E30" s="355" t="s">
        <v>351</v>
      </c>
      <c r="F30" s="48">
        <v>21</v>
      </c>
      <c r="G30" s="48">
        <f t="shared" si="2"/>
        <v>783.3</v>
      </c>
      <c r="H30" s="73"/>
      <c r="I30" s="47">
        <f t="shared" si="0"/>
        <v>0</v>
      </c>
      <c r="J30" s="47" t="s">
        <v>7770</v>
      </c>
      <c r="K30" s="610"/>
      <c r="L30" s="87"/>
    </row>
    <row r="31" spans="1:12" ht="14.4">
      <c r="A31" s="5">
        <v>11018</v>
      </c>
      <c r="B31" s="339" t="s">
        <v>136</v>
      </c>
      <c r="C31" s="18" t="s">
        <v>2193</v>
      </c>
      <c r="D31" s="610" t="str">
        <f t="shared" si="1"/>
        <v>Фото</v>
      </c>
      <c r="E31" s="577" t="s">
        <v>351</v>
      </c>
      <c r="F31" s="48">
        <v>19</v>
      </c>
      <c r="G31" s="48">
        <f t="shared" si="2"/>
        <v>708.69999999999993</v>
      </c>
      <c r="H31" s="73"/>
      <c r="I31" s="47">
        <f t="shared" si="0"/>
        <v>0</v>
      </c>
      <c r="J31" s="47" t="s">
        <v>5230</v>
      </c>
      <c r="K31" s="610"/>
      <c r="L31" s="87"/>
    </row>
    <row r="32" spans="1:12" ht="14.4">
      <c r="A32" s="5">
        <v>13500</v>
      </c>
      <c r="B32" s="323" t="s">
        <v>135</v>
      </c>
      <c r="C32" s="18" t="s">
        <v>2200</v>
      </c>
      <c r="D32" s="610" t="str">
        <f t="shared" si="1"/>
        <v>Фото</v>
      </c>
      <c r="E32" s="344" t="s">
        <v>351</v>
      </c>
      <c r="F32" s="48">
        <v>18</v>
      </c>
      <c r="G32" s="48">
        <f t="shared" si="2"/>
        <v>671.4</v>
      </c>
      <c r="H32" s="73"/>
      <c r="I32" s="47">
        <f t="shared" si="0"/>
        <v>0</v>
      </c>
      <c r="J32" s="47" t="s">
        <v>4589</v>
      </c>
      <c r="K32" s="610"/>
      <c r="L32" s="87"/>
    </row>
    <row r="33" spans="1:12" ht="14.4">
      <c r="A33" s="5">
        <v>40069</v>
      </c>
      <c r="B33" s="298" t="s">
        <v>148</v>
      </c>
      <c r="C33" s="18" t="s">
        <v>2194</v>
      </c>
      <c r="D33" s="610" t="str">
        <f t="shared" si="1"/>
        <v>Фото</v>
      </c>
      <c r="E33" s="235" t="s">
        <v>351</v>
      </c>
      <c r="F33" s="48">
        <v>13</v>
      </c>
      <c r="G33" s="48">
        <f t="shared" si="2"/>
        <v>484.9</v>
      </c>
      <c r="H33" s="73"/>
      <c r="I33" s="47">
        <f t="shared" si="0"/>
        <v>0</v>
      </c>
      <c r="J33" s="47" t="s">
        <v>4590</v>
      </c>
      <c r="K33" s="610"/>
    </row>
    <row r="34" spans="1:12" ht="14.4">
      <c r="A34" s="5">
        <v>11043</v>
      </c>
      <c r="B34" s="339" t="s">
        <v>136</v>
      </c>
      <c r="C34" s="18" t="s">
        <v>2201</v>
      </c>
      <c r="D34" s="610" t="str">
        <f t="shared" si="1"/>
        <v>Фото</v>
      </c>
      <c r="E34" s="539" t="s">
        <v>134</v>
      </c>
      <c r="F34" s="48">
        <v>19</v>
      </c>
      <c r="G34" s="48">
        <f t="shared" si="2"/>
        <v>708.69999999999993</v>
      </c>
      <c r="H34" s="73"/>
      <c r="I34" s="47">
        <f t="shared" si="0"/>
        <v>0</v>
      </c>
      <c r="J34" s="47" t="s">
        <v>7771</v>
      </c>
      <c r="K34" s="610"/>
      <c r="L34" s="87"/>
    </row>
    <row r="35" spans="1:12" ht="14.4">
      <c r="A35" s="5">
        <v>40445</v>
      </c>
      <c r="B35" s="339" t="s">
        <v>136</v>
      </c>
      <c r="C35" s="18" t="s">
        <v>2195</v>
      </c>
      <c r="D35" s="610" t="str">
        <f t="shared" si="1"/>
        <v>Фото</v>
      </c>
      <c r="E35" s="569" t="s">
        <v>134</v>
      </c>
      <c r="F35" s="50">
        <v>34</v>
      </c>
      <c r="G35" s="48">
        <f t="shared" si="2"/>
        <v>1268.1999999999998</v>
      </c>
      <c r="H35" s="73"/>
      <c r="I35" s="47">
        <f t="shared" si="0"/>
        <v>0</v>
      </c>
      <c r="J35" s="47" t="s">
        <v>4593</v>
      </c>
      <c r="K35" s="610"/>
      <c r="L35" s="87"/>
    </row>
    <row r="36" spans="1:12" ht="14.4">
      <c r="A36" s="5">
        <v>11003</v>
      </c>
      <c r="B36" s="455" t="s">
        <v>133</v>
      </c>
      <c r="C36" s="18" t="s">
        <v>2196</v>
      </c>
      <c r="D36" s="610" t="str">
        <f t="shared" si="1"/>
        <v>Фото</v>
      </c>
      <c r="E36" s="539" t="s">
        <v>134</v>
      </c>
      <c r="F36" s="48">
        <v>25</v>
      </c>
      <c r="G36" s="48">
        <f t="shared" si="2"/>
        <v>932.49999999999989</v>
      </c>
      <c r="H36" s="73"/>
      <c r="I36" s="47">
        <f t="shared" si="0"/>
        <v>0</v>
      </c>
      <c r="J36" s="47" t="s">
        <v>4594</v>
      </c>
      <c r="K36" s="610"/>
    </row>
    <row r="37" spans="1:12" ht="14.4">
      <c r="A37" s="5">
        <v>40444</v>
      </c>
      <c r="B37" s="339" t="s">
        <v>136</v>
      </c>
      <c r="C37" s="18" t="s">
        <v>2197</v>
      </c>
      <c r="D37" s="610" t="str">
        <f t="shared" si="1"/>
        <v>Фото</v>
      </c>
      <c r="E37" s="507" t="s">
        <v>351</v>
      </c>
      <c r="F37" s="48">
        <v>40</v>
      </c>
      <c r="G37" s="48">
        <f t="shared" si="2"/>
        <v>1492</v>
      </c>
      <c r="H37" s="73"/>
      <c r="I37" s="47">
        <f t="shared" si="0"/>
        <v>0</v>
      </c>
      <c r="J37" s="47" t="s">
        <v>4596</v>
      </c>
      <c r="K37" s="610"/>
    </row>
    <row r="38" spans="1:12" ht="14.4">
      <c r="A38" s="5">
        <v>33018</v>
      </c>
      <c r="B38" s="297" t="s">
        <v>137</v>
      </c>
      <c r="C38" s="18" t="s">
        <v>2576</v>
      </c>
      <c r="D38" s="610" t="str">
        <f t="shared" si="1"/>
        <v>Фото</v>
      </c>
      <c r="E38" s="355" t="s">
        <v>351</v>
      </c>
      <c r="F38" s="50">
        <v>38</v>
      </c>
      <c r="G38" s="48">
        <f t="shared" si="2"/>
        <v>1417.3999999999999</v>
      </c>
      <c r="H38" s="73"/>
      <c r="I38" s="47">
        <f t="shared" si="0"/>
        <v>0</v>
      </c>
      <c r="J38" s="47" t="s">
        <v>7304</v>
      </c>
      <c r="K38" s="610"/>
      <c r="L38" s="87"/>
    </row>
    <row r="39" spans="1:12" ht="14.4">
      <c r="A39" s="5">
        <v>12686</v>
      </c>
      <c r="B39" s="339" t="s">
        <v>136</v>
      </c>
      <c r="C39" s="18" t="s">
        <v>4362</v>
      </c>
      <c r="D39" s="610" t="str">
        <f t="shared" si="1"/>
        <v>Фото</v>
      </c>
      <c r="E39" s="72" t="s">
        <v>351</v>
      </c>
      <c r="F39" s="50">
        <v>24</v>
      </c>
      <c r="G39" s="48">
        <f t="shared" si="2"/>
        <v>895.19999999999993</v>
      </c>
      <c r="H39" s="73"/>
      <c r="I39" s="47">
        <f t="shared" si="0"/>
        <v>0</v>
      </c>
      <c r="J39" s="47" t="s">
        <v>8405</v>
      </c>
      <c r="K39" s="610"/>
      <c r="L39" s="87"/>
    </row>
    <row r="40" spans="1:12" ht="14.4">
      <c r="A40" s="5">
        <v>33019</v>
      </c>
      <c r="B40" s="299" t="s">
        <v>446</v>
      </c>
      <c r="C40" s="18" t="s">
        <v>2198</v>
      </c>
      <c r="D40" s="610" t="str">
        <f t="shared" si="1"/>
        <v>Фото</v>
      </c>
      <c r="E40" s="355" t="s">
        <v>351</v>
      </c>
      <c r="F40" s="50">
        <v>22</v>
      </c>
      <c r="G40" s="48">
        <f t="shared" si="2"/>
        <v>820.59999999999991</v>
      </c>
      <c r="H40" s="73"/>
      <c r="I40" s="47">
        <f t="shared" si="0"/>
        <v>0</v>
      </c>
      <c r="J40" s="47" t="s">
        <v>4592</v>
      </c>
      <c r="K40" s="610"/>
      <c r="L40" s="87"/>
    </row>
    <row r="41" spans="1:12" ht="14.4">
      <c r="A41" s="5">
        <v>40072</v>
      </c>
      <c r="B41" s="298" t="s">
        <v>148</v>
      </c>
      <c r="C41" s="18" t="s">
        <v>2365</v>
      </c>
      <c r="D41" s="610" t="str">
        <f t="shared" si="1"/>
        <v>Фото</v>
      </c>
      <c r="E41" s="508" t="s">
        <v>351</v>
      </c>
      <c r="F41" s="50">
        <v>14</v>
      </c>
      <c r="G41" s="48">
        <f t="shared" si="2"/>
        <v>522.19999999999993</v>
      </c>
      <c r="H41" s="73"/>
      <c r="I41" s="47">
        <f t="shared" si="0"/>
        <v>0</v>
      </c>
      <c r="J41" s="47" t="s">
        <v>7850</v>
      </c>
      <c r="K41" s="610"/>
      <c r="L41" s="87"/>
    </row>
    <row r="42" spans="1:12" ht="14.4">
      <c r="A42" s="5">
        <v>40070</v>
      </c>
      <c r="B42" s="298" t="s">
        <v>148</v>
      </c>
      <c r="C42" s="18" t="s">
        <v>2199</v>
      </c>
      <c r="D42" s="610" t="str">
        <f t="shared" si="1"/>
        <v>Фото</v>
      </c>
      <c r="E42" s="235" t="s">
        <v>351</v>
      </c>
      <c r="F42" s="48">
        <v>14</v>
      </c>
      <c r="G42" s="509">
        <f t="shared" si="2"/>
        <v>522.19999999999993</v>
      </c>
      <c r="H42" s="73"/>
      <c r="I42" s="47">
        <f t="shared" si="0"/>
        <v>0</v>
      </c>
      <c r="J42" s="47" t="s">
        <v>4595</v>
      </c>
      <c r="K42" s="610"/>
    </row>
    <row r="43" spans="1:12" ht="14.4">
      <c r="A43" s="5">
        <v>40536</v>
      </c>
      <c r="B43" s="300" t="s">
        <v>137</v>
      </c>
      <c r="C43" s="18" t="s">
        <v>1560</v>
      </c>
      <c r="D43" s="610" t="str">
        <f t="shared" si="1"/>
        <v>Фото</v>
      </c>
      <c r="E43" s="533" t="s">
        <v>134</v>
      </c>
      <c r="F43" s="50">
        <v>15</v>
      </c>
      <c r="G43" s="48">
        <f t="shared" si="2"/>
        <v>559.5</v>
      </c>
      <c r="H43" s="73"/>
      <c r="I43" s="47">
        <f t="shared" si="0"/>
        <v>0</v>
      </c>
      <c r="J43" s="47" t="s">
        <v>4597</v>
      </c>
      <c r="K43" s="610"/>
      <c r="L43" s="87"/>
    </row>
    <row r="44" spans="1:12" ht="14.4">
      <c r="A44" s="2">
        <v>34066</v>
      </c>
      <c r="B44" s="300" t="s">
        <v>137</v>
      </c>
      <c r="C44" s="31" t="s">
        <v>1850</v>
      </c>
      <c r="D44" s="610" t="str">
        <f t="shared" si="1"/>
        <v>Фото</v>
      </c>
      <c r="E44" s="533" t="s">
        <v>134</v>
      </c>
      <c r="F44" s="51">
        <v>15</v>
      </c>
      <c r="G44" s="48">
        <f t="shared" si="2"/>
        <v>559.5</v>
      </c>
      <c r="H44" s="73"/>
      <c r="I44" s="47">
        <f t="shared" si="0"/>
        <v>0</v>
      </c>
      <c r="J44" s="47" t="s">
        <v>4598</v>
      </c>
      <c r="K44" s="610"/>
      <c r="L44" s="87"/>
    </row>
    <row r="45" spans="1:12" ht="14.4">
      <c r="A45" s="2">
        <v>40693</v>
      </c>
      <c r="B45" s="347" t="s">
        <v>133</v>
      </c>
      <c r="C45" s="31" t="s">
        <v>167</v>
      </c>
      <c r="D45" s="610" t="str">
        <f t="shared" si="1"/>
        <v>Фото</v>
      </c>
      <c r="E45" s="72" t="s">
        <v>351</v>
      </c>
      <c r="F45" s="51">
        <v>6</v>
      </c>
      <c r="G45" s="48">
        <f t="shared" si="2"/>
        <v>223.79999999999998</v>
      </c>
      <c r="H45" s="73"/>
      <c r="I45" s="47">
        <f t="shared" si="0"/>
        <v>0</v>
      </c>
      <c r="J45" s="47" t="s">
        <v>4599</v>
      </c>
      <c r="K45" s="610"/>
      <c r="L45" s="87"/>
    </row>
    <row r="46" spans="1:12" ht="14.4">
      <c r="A46" s="5">
        <v>11020</v>
      </c>
      <c r="B46" s="323" t="s">
        <v>135</v>
      </c>
      <c r="C46" s="17" t="s">
        <v>167</v>
      </c>
      <c r="D46" s="610" t="str">
        <f t="shared" si="1"/>
        <v>Фото</v>
      </c>
      <c r="E46" s="577" t="s">
        <v>351</v>
      </c>
      <c r="F46" s="50">
        <v>5</v>
      </c>
      <c r="G46" s="48">
        <f t="shared" si="2"/>
        <v>186.5</v>
      </c>
      <c r="H46" s="73"/>
      <c r="I46" s="47">
        <f t="shared" si="0"/>
        <v>0</v>
      </c>
      <c r="J46" s="47" t="s">
        <v>4600</v>
      </c>
      <c r="K46" s="610"/>
      <c r="L46" s="87"/>
    </row>
    <row r="47" spans="1:12" ht="14.4">
      <c r="A47" s="5">
        <v>13909</v>
      </c>
      <c r="B47" s="339" t="s">
        <v>136</v>
      </c>
      <c r="C47" s="17" t="s">
        <v>4088</v>
      </c>
      <c r="D47" s="610" t="str">
        <f t="shared" si="1"/>
        <v>Фото</v>
      </c>
      <c r="E47" s="72" t="s">
        <v>351</v>
      </c>
      <c r="F47" s="50">
        <v>4.5</v>
      </c>
      <c r="G47" s="48">
        <f t="shared" si="2"/>
        <v>167.85</v>
      </c>
      <c r="H47" s="73"/>
      <c r="I47" s="47">
        <f t="shared" si="0"/>
        <v>0</v>
      </c>
      <c r="J47" s="47" t="s">
        <v>8870</v>
      </c>
      <c r="K47" s="610"/>
      <c r="L47" s="87"/>
    </row>
    <row r="48" spans="1:12" ht="14.4">
      <c r="A48" s="5">
        <v>12907</v>
      </c>
      <c r="B48" s="300" t="s">
        <v>137</v>
      </c>
      <c r="C48" s="17" t="s">
        <v>3132</v>
      </c>
      <c r="D48" s="610" t="str">
        <f t="shared" si="1"/>
        <v>Фото</v>
      </c>
      <c r="E48" s="533" t="s">
        <v>134</v>
      </c>
      <c r="F48" s="50">
        <v>0.7</v>
      </c>
      <c r="G48" s="48">
        <f t="shared" si="2"/>
        <v>26.109999999999996</v>
      </c>
      <c r="H48" s="73"/>
      <c r="I48" s="47">
        <f t="shared" si="0"/>
        <v>0</v>
      </c>
      <c r="J48" s="47" t="s">
        <v>8635</v>
      </c>
      <c r="K48" s="610"/>
      <c r="L48" s="87"/>
    </row>
    <row r="49" spans="1:12" ht="14.4">
      <c r="A49" s="2">
        <v>12507</v>
      </c>
      <c r="B49" s="300" t="s">
        <v>137</v>
      </c>
      <c r="C49" s="17" t="s">
        <v>444</v>
      </c>
      <c r="D49" s="610" t="str">
        <f t="shared" si="1"/>
        <v>Фото</v>
      </c>
      <c r="E49" s="72" t="s">
        <v>351</v>
      </c>
      <c r="F49" s="51">
        <v>3</v>
      </c>
      <c r="G49" s="48">
        <f t="shared" si="2"/>
        <v>111.89999999999999</v>
      </c>
      <c r="H49" s="73"/>
      <c r="I49" s="47">
        <f t="shared" si="0"/>
        <v>0</v>
      </c>
      <c r="J49" s="47" t="s">
        <v>8023</v>
      </c>
      <c r="K49" s="610"/>
      <c r="L49" s="87"/>
    </row>
    <row r="50" spans="1:12" ht="17.399999999999999">
      <c r="A50" s="129"/>
      <c r="B50" s="379" t="s">
        <v>1635</v>
      </c>
      <c r="C50" s="131" t="s">
        <v>415</v>
      </c>
      <c r="D50" s="610"/>
      <c r="E50" s="134"/>
      <c r="F50" s="133"/>
      <c r="G50" s="133"/>
      <c r="H50" s="135"/>
      <c r="I50" s="136"/>
      <c r="J50" s="136" t="e">
        <v>#N/A</v>
      </c>
      <c r="K50" s="610"/>
    </row>
    <row r="51" spans="1:12" ht="14.4">
      <c r="A51" s="5">
        <v>324195</v>
      </c>
      <c r="B51" s="23" t="s">
        <v>137</v>
      </c>
      <c r="C51" s="18" t="s">
        <v>2353</v>
      </c>
      <c r="D51" s="610" t="str">
        <f t="shared" si="1"/>
        <v>Фото</v>
      </c>
      <c r="E51" s="533" t="s">
        <v>134</v>
      </c>
      <c r="F51" s="50">
        <v>25</v>
      </c>
      <c r="G51" s="48">
        <f t="shared" ref="G51:G69" si="3">I$2*F51</f>
        <v>932.49999999999989</v>
      </c>
      <c r="H51" s="73"/>
      <c r="I51" s="47">
        <f t="shared" ref="I51:I69" si="4">F51*H51</f>
        <v>0</v>
      </c>
      <c r="J51" s="47" t="s">
        <v>5238</v>
      </c>
      <c r="K51" s="610"/>
      <c r="L51" s="87"/>
    </row>
    <row r="52" spans="1:12" ht="14.4">
      <c r="A52" s="5">
        <v>324043</v>
      </c>
      <c r="B52" s="2" t="s">
        <v>137</v>
      </c>
      <c r="C52" s="18" t="s">
        <v>2354</v>
      </c>
      <c r="D52" s="610" t="str">
        <f t="shared" si="1"/>
        <v>Фото</v>
      </c>
      <c r="E52" s="72" t="s">
        <v>351</v>
      </c>
      <c r="F52" s="50">
        <v>28</v>
      </c>
      <c r="G52" s="48">
        <f t="shared" si="3"/>
        <v>1044.3999999999999</v>
      </c>
      <c r="H52" s="73"/>
      <c r="I52" s="47">
        <f t="shared" si="4"/>
        <v>0</v>
      </c>
      <c r="J52" s="47" t="s">
        <v>5232</v>
      </c>
      <c r="K52" s="610"/>
      <c r="L52" s="87"/>
    </row>
    <row r="53" spans="1:12" ht="14.4">
      <c r="A53" s="5">
        <v>324044</v>
      </c>
      <c r="B53" s="23" t="s">
        <v>137</v>
      </c>
      <c r="C53" s="18" t="s">
        <v>2355</v>
      </c>
      <c r="D53" s="610" t="str">
        <f t="shared" si="1"/>
        <v>Фото</v>
      </c>
      <c r="E53" s="344" t="s">
        <v>351</v>
      </c>
      <c r="F53" s="50">
        <v>29</v>
      </c>
      <c r="G53" s="48">
        <f t="shared" si="3"/>
        <v>1081.6999999999998</v>
      </c>
      <c r="H53" s="73"/>
      <c r="I53" s="47">
        <f t="shared" si="4"/>
        <v>0</v>
      </c>
      <c r="J53" s="47" t="s">
        <v>5233</v>
      </c>
      <c r="K53" s="610"/>
      <c r="L53" s="87"/>
    </row>
    <row r="54" spans="1:12" ht="14.4">
      <c r="A54" s="5">
        <v>324026</v>
      </c>
      <c r="B54" s="6" t="s">
        <v>137</v>
      </c>
      <c r="C54" s="18" t="s">
        <v>2352</v>
      </c>
      <c r="D54" s="610" t="str">
        <f t="shared" si="1"/>
        <v>Фото</v>
      </c>
      <c r="E54" s="72" t="s">
        <v>351</v>
      </c>
      <c r="F54" s="50">
        <v>30</v>
      </c>
      <c r="G54" s="48">
        <f t="shared" si="3"/>
        <v>1119</v>
      </c>
      <c r="H54" s="73"/>
      <c r="I54" s="47">
        <f t="shared" si="4"/>
        <v>0</v>
      </c>
      <c r="J54" s="47" t="s">
        <v>7848</v>
      </c>
      <c r="K54" s="610"/>
      <c r="L54" s="87"/>
    </row>
    <row r="55" spans="1:12" ht="14.4">
      <c r="A55" s="5">
        <v>324514</v>
      </c>
      <c r="B55" s="23" t="s">
        <v>137</v>
      </c>
      <c r="C55" s="18" t="s">
        <v>2356</v>
      </c>
      <c r="D55" s="610" t="str">
        <f t="shared" si="1"/>
        <v>Фото</v>
      </c>
      <c r="E55" s="344" t="s">
        <v>351</v>
      </c>
      <c r="F55" s="50">
        <v>32</v>
      </c>
      <c r="G55" s="48">
        <f t="shared" si="3"/>
        <v>1193.5999999999999</v>
      </c>
      <c r="H55" s="73"/>
      <c r="I55" s="47">
        <f t="shared" si="4"/>
        <v>0</v>
      </c>
      <c r="J55" s="47" t="s">
        <v>5234</v>
      </c>
      <c r="K55" s="610"/>
      <c r="L55" s="87"/>
    </row>
    <row r="56" spans="1:12" ht="14.4">
      <c r="A56" s="5">
        <v>324045</v>
      </c>
      <c r="B56" s="23" t="s">
        <v>137</v>
      </c>
      <c r="C56" s="18" t="s">
        <v>2357</v>
      </c>
      <c r="D56" s="610" t="str">
        <f t="shared" si="1"/>
        <v>Фото</v>
      </c>
      <c r="E56" s="533" t="s">
        <v>134</v>
      </c>
      <c r="F56" s="50">
        <v>32</v>
      </c>
      <c r="G56" s="48">
        <f t="shared" si="3"/>
        <v>1193.5999999999999</v>
      </c>
      <c r="H56" s="73"/>
      <c r="I56" s="47">
        <f t="shared" si="4"/>
        <v>0</v>
      </c>
      <c r="J56" s="47" t="s">
        <v>5235</v>
      </c>
      <c r="K56" s="610"/>
      <c r="L56" s="87"/>
    </row>
    <row r="57" spans="1:12" ht="14.4">
      <c r="A57" s="5">
        <v>324505</v>
      </c>
      <c r="B57" s="23" t="s">
        <v>137</v>
      </c>
      <c r="C57" s="18" t="s">
        <v>2358</v>
      </c>
      <c r="D57" s="610" t="str">
        <f t="shared" si="1"/>
        <v>Фото</v>
      </c>
      <c r="E57" s="566" t="s">
        <v>351</v>
      </c>
      <c r="F57" s="50">
        <v>33</v>
      </c>
      <c r="G57" s="48">
        <f t="shared" si="3"/>
        <v>1230.8999999999999</v>
      </c>
      <c r="H57" s="73"/>
      <c r="I57" s="47">
        <f t="shared" si="4"/>
        <v>0</v>
      </c>
      <c r="J57" s="47" t="s">
        <v>5242</v>
      </c>
      <c r="K57" s="610"/>
      <c r="L57" s="87"/>
    </row>
    <row r="58" spans="1:12" ht="14.4">
      <c r="A58" s="5">
        <v>324046</v>
      </c>
      <c r="B58" s="23" t="s">
        <v>137</v>
      </c>
      <c r="C58" s="18" t="s">
        <v>2359</v>
      </c>
      <c r="D58" s="610" t="str">
        <f t="shared" si="1"/>
        <v>Фото</v>
      </c>
      <c r="E58" s="344" t="s">
        <v>351</v>
      </c>
      <c r="F58" s="50">
        <v>38</v>
      </c>
      <c r="G58" s="48">
        <f t="shared" si="3"/>
        <v>1417.3999999999999</v>
      </c>
      <c r="H58" s="73"/>
      <c r="I58" s="47">
        <f t="shared" si="4"/>
        <v>0</v>
      </c>
      <c r="J58" s="47" t="s">
        <v>5236</v>
      </c>
      <c r="K58" s="610"/>
      <c r="L58" s="87"/>
    </row>
    <row r="59" spans="1:12" ht="14.4">
      <c r="A59" s="5">
        <v>324503</v>
      </c>
      <c r="B59" s="23" t="s">
        <v>137</v>
      </c>
      <c r="C59" s="18" t="s">
        <v>3843</v>
      </c>
      <c r="D59" s="610" t="str">
        <f t="shared" si="1"/>
        <v>Фото</v>
      </c>
      <c r="E59" s="533" t="s">
        <v>134</v>
      </c>
      <c r="F59" s="50">
        <v>41</v>
      </c>
      <c r="G59" s="48">
        <f t="shared" si="3"/>
        <v>1529.3</v>
      </c>
      <c r="H59" s="73"/>
      <c r="I59" s="47">
        <f t="shared" si="4"/>
        <v>0</v>
      </c>
      <c r="J59" s="47" t="s">
        <v>5240</v>
      </c>
      <c r="K59" s="610"/>
      <c r="L59" s="87"/>
    </row>
    <row r="60" spans="1:12" ht="14.4">
      <c r="A60" s="5">
        <v>324504</v>
      </c>
      <c r="B60" s="23" t="s">
        <v>137</v>
      </c>
      <c r="C60" s="18" t="s">
        <v>2360</v>
      </c>
      <c r="D60" s="610" t="str">
        <f t="shared" si="1"/>
        <v>Фото</v>
      </c>
      <c r="E60" s="344" t="s">
        <v>351</v>
      </c>
      <c r="F60" s="50">
        <v>58</v>
      </c>
      <c r="G60" s="48">
        <f t="shared" si="3"/>
        <v>2163.3999999999996</v>
      </c>
      <c r="H60" s="73"/>
      <c r="I60" s="47">
        <f t="shared" si="4"/>
        <v>0</v>
      </c>
      <c r="J60" s="47" t="s">
        <v>5241</v>
      </c>
      <c r="K60" s="610"/>
      <c r="L60" s="87"/>
    </row>
    <row r="61" spans="1:12" ht="14.4">
      <c r="A61" s="5">
        <v>324047</v>
      </c>
      <c r="B61" s="23" t="s">
        <v>137</v>
      </c>
      <c r="C61" s="18" t="s">
        <v>2361</v>
      </c>
      <c r="D61" s="610" t="str">
        <f t="shared" si="1"/>
        <v>Фото</v>
      </c>
      <c r="E61" s="72" t="s">
        <v>351</v>
      </c>
      <c r="F61" s="50">
        <v>47</v>
      </c>
      <c r="G61" s="48">
        <f t="shared" si="3"/>
        <v>1753.1</v>
      </c>
      <c r="H61" s="73"/>
      <c r="I61" s="47">
        <f t="shared" si="4"/>
        <v>0</v>
      </c>
      <c r="J61" s="47" t="s">
        <v>5237</v>
      </c>
      <c r="K61" s="610"/>
      <c r="L61" s="87"/>
    </row>
    <row r="62" spans="1:12" ht="14.4">
      <c r="A62" s="5">
        <v>13902</v>
      </c>
      <c r="B62" s="23" t="s">
        <v>137</v>
      </c>
      <c r="C62" s="18" t="s">
        <v>4030</v>
      </c>
      <c r="D62" s="610" t="str">
        <f t="shared" si="1"/>
        <v>Фото</v>
      </c>
      <c r="E62" s="72" t="s">
        <v>351</v>
      </c>
      <c r="F62" s="50">
        <v>40</v>
      </c>
      <c r="G62" s="48">
        <f t="shared" si="3"/>
        <v>1492</v>
      </c>
      <c r="H62" s="73"/>
      <c r="I62" s="47">
        <f t="shared" si="4"/>
        <v>0</v>
      </c>
      <c r="J62" s="47" t="s">
        <v>8858</v>
      </c>
      <c r="K62" s="610"/>
      <c r="L62" s="87"/>
    </row>
    <row r="63" spans="1:12" ht="14.4">
      <c r="A63" s="5">
        <v>12114</v>
      </c>
      <c r="B63" s="6" t="s">
        <v>137</v>
      </c>
      <c r="C63" s="18" t="s">
        <v>2510</v>
      </c>
      <c r="D63" s="610" t="str">
        <f t="shared" si="1"/>
        <v>Фото</v>
      </c>
      <c r="E63" s="566" t="s">
        <v>351</v>
      </c>
      <c r="F63" s="50">
        <v>38</v>
      </c>
      <c r="G63" s="48">
        <f t="shared" si="3"/>
        <v>1417.3999999999999</v>
      </c>
      <c r="H63" s="73"/>
      <c r="I63" s="47">
        <f t="shared" si="4"/>
        <v>0</v>
      </c>
      <c r="J63" s="47" t="s">
        <v>8238</v>
      </c>
      <c r="K63" s="610"/>
      <c r="L63" s="87"/>
    </row>
    <row r="64" spans="1:12" ht="14.4">
      <c r="A64" s="5">
        <v>324502</v>
      </c>
      <c r="B64" s="23" t="s">
        <v>137</v>
      </c>
      <c r="C64" s="18" t="s">
        <v>2362</v>
      </c>
      <c r="D64" s="610" t="str">
        <f t="shared" si="1"/>
        <v>Фото</v>
      </c>
      <c r="E64" s="72" t="s">
        <v>351</v>
      </c>
      <c r="F64" s="50">
        <v>38</v>
      </c>
      <c r="G64" s="48">
        <f t="shared" si="3"/>
        <v>1417.3999999999999</v>
      </c>
      <c r="H64" s="73"/>
      <c r="I64" s="47">
        <f t="shared" si="4"/>
        <v>0</v>
      </c>
      <c r="J64" s="47" t="s">
        <v>5239</v>
      </c>
      <c r="K64" s="610"/>
      <c r="L64" s="87"/>
    </row>
    <row r="65" spans="1:12" ht="14.4">
      <c r="A65" s="5">
        <v>324609</v>
      </c>
      <c r="B65" s="6" t="s">
        <v>137</v>
      </c>
      <c r="C65" s="18" t="s">
        <v>2351</v>
      </c>
      <c r="D65" s="610" t="str">
        <f t="shared" si="1"/>
        <v>Фото</v>
      </c>
      <c r="E65" s="346" t="s">
        <v>351</v>
      </c>
      <c r="F65" s="50">
        <v>45</v>
      </c>
      <c r="G65" s="48">
        <f t="shared" si="3"/>
        <v>1678.4999999999998</v>
      </c>
      <c r="H65" s="73"/>
      <c r="I65" s="47">
        <f t="shared" si="4"/>
        <v>0</v>
      </c>
      <c r="J65" s="47" t="s">
        <v>7847</v>
      </c>
      <c r="K65" s="610"/>
      <c r="L65" s="87"/>
    </row>
    <row r="66" spans="1:12" ht="14.4">
      <c r="A66" s="5">
        <v>12111</v>
      </c>
      <c r="B66" s="6" t="s">
        <v>137</v>
      </c>
      <c r="C66" s="18" t="s">
        <v>2508</v>
      </c>
      <c r="D66" s="610" t="str">
        <f t="shared" si="1"/>
        <v>Фото</v>
      </c>
      <c r="E66" s="346" t="s">
        <v>351</v>
      </c>
      <c r="F66" s="50">
        <v>45</v>
      </c>
      <c r="G66" s="48">
        <f t="shared" si="3"/>
        <v>1678.4999999999998</v>
      </c>
      <c r="H66" s="73"/>
      <c r="I66" s="47">
        <f t="shared" si="4"/>
        <v>0</v>
      </c>
      <c r="J66" s="47" t="s">
        <v>8237</v>
      </c>
      <c r="K66" s="610"/>
      <c r="L66" s="87"/>
    </row>
    <row r="67" spans="1:12" ht="14.4">
      <c r="A67" s="5">
        <v>324508</v>
      </c>
      <c r="B67" s="23" t="s">
        <v>137</v>
      </c>
      <c r="C67" s="18" t="s">
        <v>2363</v>
      </c>
      <c r="D67" s="610" t="str">
        <f t="shared" si="1"/>
        <v>Фото</v>
      </c>
      <c r="E67" s="533" t="s">
        <v>134</v>
      </c>
      <c r="F67" s="50">
        <v>22</v>
      </c>
      <c r="G67" s="48">
        <f t="shared" si="3"/>
        <v>820.59999999999991</v>
      </c>
      <c r="H67" s="73"/>
      <c r="I67" s="47">
        <f t="shared" si="4"/>
        <v>0</v>
      </c>
      <c r="J67" s="47" t="s">
        <v>5245</v>
      </c>
      <c r="K67" s="610"/>
      <c r="L67" s="87"/>
    </row>
    <row r="68" spans="1:12" ht="14.4">
      <c r="A68" s="5">
        <v>324506</v>
      </c>
      <c r="B68" s="23" t="s">
        <v>137</v>
      </c>
      <c r="C68" s="18" t="s">
        <v>3844</v>
      </c>
      <c r="D68" s="610" t="str">
        <f t="shared" si="1"/>
        <v>Фото</v>
      </c>
      <c r="E68" s="533" t="s">
        <v>134</v>
      </c>
      <c r="F68" s="50">
        <v>50</v>
      </c>
      <c r="G68" s="48">
        <f t="shared" si="3"/>
        <v>1864.9999999999998</v>
      </c>
      <c r="H68" s="73"/>
      <c r="I68" s="47">
        <f t="shared" si="4"/>
        <v>0</v>
      </c>
      <c r="J68" s="47" t="s">
        <v>5243</v>
      </c>
      <c r="K68" s="610"/>
      <c r="L68" s="87"/>
    </row>
    <row r="69" spans="1:12" ht="14.4">
      <c r="A69" s="5">
        <v>324507</v>
      </c>
      <c r="B69" s="23" t="s">
        <v>137</v>
      </c>
      <c r="C69" s="18" t="s">
        <v>2364</v>
      </c>
      <c r="D69" s="610" t="str">
        <f t="shared" si="1"/>
        <v>Фото</v>
      </c>
      <c r="E69" s="533" t="s">
        <v>134</v>
      </c>
      <c r="F69" s="50">
        <v>45</v>
      </c>
      <c r="G69" s="48">
        <f t="shared" si="3"/>
        <v>1678.4999999999998</v>
      </c>
      <c r="H69" s="73"/>
      <c r="I69" s="47">
        <f t="shared" si="4"/>
        <v>0</v>
      </c>
      <c r="J69" s="47" t="s">
        <v>5244</v>
      </c>
      <c r="K69" s="610"/>
      <c r="L69" s="87"/>
    </row>
    <row r="70" spans="1:12" s="498" customFormat="1" ht="17.399999999999999">
      <c r="A70" s="492"/>
      <c r="B70" s="515" t="s">
        <v>2908</v>
      </c>
      <c r="C70" s="499" t="s">
        <v>2396</v>
      </c>
      <c r="D70" s="610"/>
      <c r="E70" s="493"/>
      <c r="F70" s="494"/>
      <c r="G70" s="494"/>
      <c r="H70" s="495"/>
      <c r="I70" s="496"/>
      <c r="J70" s="496" t="e">
        <v>#N/A</v>
      </c>
      <c r="K70" s="610"/>
      <c r="L70" s="497"/>
    </row>
    <row r="71" spans="1:12" ht="14.4">
      <c r="A71" s="5">
        <v>11982</v>
      </c>
      <c r="B71" s="6" t="s">
        <v>137</v>
      </c>
      <c r="C71" s="18" t="s">
        <v>2414</v>
      </c>
      <c r="D71" s="610" t="str">
        <f t="shared" ref="D71:D134" si="5">HYPERLINK(J71,"Фото")</f>
        <v>Фото</v>
      </c>
      <c r="E71" s="344" t="s">
        <v>351</v>
      </c>
      <c r="F71" s="50">
        <v>15</v>
      </c>
      <c r="G71" s="48">
        <f t="shared" ref="G71:G83" si="6">I$2*F71</f>
        <v>559.5</v>
      </c>
      <c r="H71" s="73"/>
      <c r="I71" s="47">
        <f t="shared" ref="I71:I83" si="7">F71*H71</f>
        <v>0</v>
      </c>
      <c r="J71" s="47" t="s">
        <v>7890</v>
      </c>
      <c r="K71" s="610"/>
      <c r="L71" s="87"/>
    </row>
    <row r="72" spans="1:12" ht="14.4">
      <c r="A72" s="5">
        <v>12640</v>
      </c>
      <c r="B72" s="6" t="s">
        <v>137</v>
      </c>
      <c r="C72" s="18" t="s">
        <v>3440</v>
      </c>
      <c r="D72" s="610" t="str">
        <f t="shared" si="5"/>
        <v>Фото</v>
      </c>
      <c r="E72" s="569" t="s">
        <v>134</v>
      </c>
      <c r="F72" s="50"/>
      <c r="G72" s="48">
        <f t="shared" si="6"/>
        <v>0</v>
      </c>
      <c r="H72" s="73"/>
      <c r="I72" s="47">
        <f t="shared" si="7"/>
        <v>0</v>
      </c>
      <c r="J72" s="47" t="s">
        <v>8368</v>
      </c>
      <c r="K72" s="610"/>
      <c r="L72" s="87"/>
    </row>
    <row r="73" spans="1:12" ht="14.4">
      <c r="A73" s="5">
        <v>12811</v>
      </c>
      <c r="B73" s="6" t="s">
        <v>137</v>
      </c>
      <c r="C73" s="18" t="s">
        <v>2828</v>
      </c>
      <c r="D73" s="610" t="str">
        <f t="shared" si="5"/>
        <v>Фото</v>
      </c>
      <c r="E73" s="344" t="s">
        <v>351</v>
      </c>
      <c r="F73" s="50">
        <v>45</v>
      </c>
      <c r="G73" s="48">
        <f t="shared" si="6"/>
        <v>1678.4999999999998</v>
      </c>
      <c r="H73" s="73"/>
      <c r="I73" s="47">
        <f t="shared" si="7"/>
        <v>0</v>
      </c>
      <c r="J73" s="47" t="s">
        <v>8546</v>
      </c>
      <c r="K73" s="610"/>
      <c r="L73" s="87"/>
    </row>
    <row r="74" spans="1:12" ht="14.4">
      <c r="A74" s="5">
        <v>12812</v>
      </c>
      <c r="B74" s="6" t="s">
        <v>137</v>
      </c>
      <c r="C74" s="18" t="s">
        <v>4110</v>
      </c>
      <c r="D74" s="610" t="str">
        <f t="shared" si="5"/>
        <v>Фото</v>
      </c>
      <c r="E74" s="344" t="s">
        <v>351</v>
      </c>
      <c r="F74" s="50">
        <v>47</v>
      </c>
      <c r="G74" s="48">
        <f t="shared" si="6"/>
        <v>1753.1</v>
      </c>
      <c r="H74" s="73"/>
      <c r="I74" s="47">
        <f t="shared" si="7"/>
        <v>0</v>
      </c>
      <c r="J74" s="47" t="s">
        <v>8547</v>
      </c>
      <c r="K74" s="610"/>
      <c r="L74" s="87"/>
    </row>
    <row r="75" spans="1:12" ht="14.4">
      <c r="A75" s="5">
        <v>12651</v>
      </c>
      <c r="B75" s="6" t="s">
        <v>137</v>
      </c>
      <c r="C75" s="18" t="s">
        <v>3128</v>
      </c>
      <c r="D75" s="610" t="str">
        <f t="shared" si="5"/>
        <v>Фото</v>
      </c>
      <c r="E75" s="566" t="s">
        <v>351</v>
      </c>
      <c r="F75" s="50">
        <v>55</v>
      </c>
      <c r="G75" s="48">
        <f t="shared" si="6"/>
        <v>2051.5</v>
      </c>
      <c r="H75" s="73"/>
      <c r="I75" s="47">
        <f t="shared" si="7"/>
        <v>0</v>
      </c>
      <c r="J75" s="47" t="s">
        <v>8391</v>
      </c>
      <c r="K75" s="610"/>
      <c r="L75" s="87"/>
    </row>
    <row r="76" spans="1:12" ht="14.4">
      <c r="A76" s="5">
        <v>11995</v>
      </c>
      <c r="B76" s="6" t="s">
        <v>137</v>
      </c>
      <c r="C76" s="18" t="s">
        <v>2432</v>
      </c>
      <c r="D76" s="610" t="str">
        <f t="shared" si="5"/>
        <v>Фото</v>
      </c>
      <c r="E76" s="72" t="s">
        <v>351</v>
      </c>
      <c r="F76" s="50">
        <v>18</v>
      </c>
      <c r="G76" s="48">
        <f t="shared" si="6"/>
        <v>671.4</v>
      </c>
      <c r="H76" s="73"/>
      <c r="I76" s="47">
        <f t="shared" si="7"/>
        <v>0</v>
      </c>
      <c r="J76" s="47" t="s">
        <v>7958</v>
      </c>
      <c r="K76" s="610"/>
      <c r="L76" s="87"/>
    </row>
    <row r="77" spans="1:12" ht="14.4">
      <c r="A77" s="5">
        <v>11973</v>
      </c>
      <c r="B77" s="6" t="s">
        <v>137</v>
      </c>
      <c r="C77" s="18" t="s">
        <v>2406</v>
      </c>
      <c r="D77" s="610" t="str">
        <f t="shared" si="5"/>
        <v>Фото</v>
      </c>
      <c r="E77" s="72" t="s">
        <v>351</v>
      </c>
      <c r="F77" s="50">
        <v>16</v>
      </c>
      <c r="G77" s="48">
        <f t="shared" si="6"/>
        <v>596.79999999999995</v>
      </c>
      <c r="H77" s="73"/>
      <c r="I77" s="47">
        <f t="shared" si="7"/>
        <v>0</v>
      </c>
      <c r="J77" s="47" t="s">
        <v>7881</v>
      </c>
      <c r="K77" s="610"/>
      <c r="L77" s="87"/>
    </row>
    <row r="78" spans="1:12">
      <c r="A78" s="8">
        <v>11671</v>
      </c>
      <c r="B78" s="2" t="s">
        <v>137</v>
      </c>
      <c r="C78" s="32" t="s">
        <v>3304</v>
      </c>
      <c r="D78" s="610" t="str">
        <f t="shared" si="5"/>
        <v>Фото</v>
      </c>
      <c r="E78" s="227" t="s">
        <v>351</v>
      </c>
      <c r="F78" s="51">
        <v>6</v>
      </c>
      <c r="G78" s="48">
        <f t="shared" si="6"/>
        <v>223.79999999999998</v>
      </c>
      <c r="H78" s="75"/>
      <c r="I78" s="47">
        <f t="shared" si="7"/>
        <v>0</v>
      </c>
      <c r="J78" s="47" t="s">
        <v>6869</v>
      </c>
      <c r="K78" s="610"/>
    </row>
    <row r="79" spans="1:12" ht="14.4">
      <c r="A79" s="5">
        <v>12653</v>
      </c>
      <c r="B79" s="6" t="s">
        <v>137</v>
      </c>
      <c r="C79" s="18" t="s">
        <v>2703</v>
      </c>
      <c r="D79" s="610" t="str">
        <f t="shared" si="5"/>
        <v>Фото</v>
      </c>
      <c r="E79" s="566" t="s">
        <v>351</v>
      </c>
      <c r="F79" s="50">
        <v>50</v>
      </c>
      <c r="G79" s="48">
        <f t="shared" si="6"/>
        <v>1864.9999999999998</v>
      </c>
      <c r="H79" s="73"/>
      <c r="I79" s="47">
        <f t="shared" si="7"/>
        <v>0</v>
      </c>
      <c r="J79" s="47" t="s">
        <v>8393</v>
      </c>
      <c r="K79" s="610"/>
      <c r="L79" s="87"/>
    </row>
    <row r="80" spans="1:12" ht="14.4">
      <c r="A80" s="5">
        <v>11963</v>
      </c>
      <c r="B80" s="6" t="s">
        <v>137</v>
      </c>
      <c r="C80" s="18" t="s">
        <v>2693</v>
      </c>
      <c r="D80" s="610" t="str">
        <f t="shared" si="5"/>
        <v>Фото</v>
      </c>
      <c r="E80" s="533" t="s">
        <v>134</v>
      </c>
      <c r="F80" s="50">
        <v>35</v>
      </c>
      <c r="G80" s="48">
        <f t="shared" si="6"/>
        <v>1305.5</v>
      </c>
      <c r="H80" s="73"/>
      <c r="I80" s="47">
        <f t="shared" si="7"/>
        <v>0</v>
      </c>
      <c r="J80" s="47" t="s">
        <v>7869</v>
      </c>
      <c r="K80" s="610"/>
      <c r="L80" s="87"/>
    </row>
    <row r="81" spans="1:12" ht="14.4">
      <c r="A81" s="5">
        <v>12036</v>
      </c>
      <c r="B81" s="6" t="s">
        <v>137</v>
      </c>
      <c r="C81" s="18" t="s">
        <v>4529</v>
      </c>
      <c r="D81" s="610" t="str">
        <f t="shared" si="5"/>
        <v>Фото</v>
      </c>
      <c r="E81" s="72" t="s">
        <v>351</v>
      </c>
      <c r="F81" s="50">
        <v>6.5</v>
      </c>
      <c r="G81" s="48">
        <f t="shared" si="6"/>
        <v>242.45</v>
      </c>
      <c r="H81" s="73"/>
      <c r="I81" s="47">
        <f t="shared" si="7"/>
        <v>0</v>
      </c>
      <c r="J81" s="47" t="s">
        <v>7983</v>
      </c>
      <c r="K81" s="610"/>
      <c r="L81" s="87"/>
    </row>
    <row r="82" spans="1:12" ht="14.4">
      <c r="A82" s="5">
        <v>12847</v>
      </c>
      <c r="B82" s="6" t="s">
        <v>137</v>
      </c>
      <c r="C82" s="18" t="s">
        <v>4486</v>
      </c>
      <c r="D82" s="610" t="str">
        <f t="shared" si="5"/>
        <v>Фото</v>
      </c>
      <c r="E82" s="344" t="s">
        <v>351</v>
      </c>
      <c r="F82" s="50">
        <v>32</v>
      </c>
      <c r="G82" s="48">
        <f t="shared" si="6"/>
        <v>1193.5999999999999</v>
      </c>
      <c r="H82" s="73"/>
      <c r="I82" s="47">
        <f t="shared" si="7"/>
        <v>0</v>
      </c>
      <c r="J82" s="47" t="s">
        <v>4649</v>
      </c>
      <c r="K82" s="610"/>
      <c r="L82" s="87"/>
    </row>
    <row r="83" spans="1:12" ht="14.4">
      <c r="A83" s="5">
        <v>12637</v>
      </c>
      <c r="B83" s="6" t="s">
        <v>137</v>
      </c>
      <c r="C83" s="18" t="s">
        <v>3988</v>
      </c>
      <c r="D83" s="610" t="str">
        <f t="shared" si="5"/>
        <v>Фото</v>
      </c>
      <c r="E83" s="344" t="s">
        <v>351</v>
      </c>
      <c r="F83" s="568">
        <v>7</v>
      </c>
      <c r="G83" s="48">
        <f t="shared" si="6"/>
        <v>261.09999999999997</v>
      </c>
      <c r="H83" s="73"/>
      <c r="I83" s="47">
        <f t="shared" si="7"/>
        <v>0</v>
      </c>
      <c r="J83" s="47" t="s">
        <v>8365</v>
      </c>
      <c r="K83" s="610"/>
      <c r="L83" s="87"/>
    </row>
    <row r="84" spans="1:12" ht="17.399999999999999">
      <c r="A84" s="137"/>
      <c r="B84" s="380" t="s">
        <v>1636</v>
      </c>
      <c r="C84" s="138" t="s">
        <v>186</v>
      </c>
      <c r="D84" s="610"/>
      <c r="E84" s="236"/>
      <c r="F84" s="139"/>
      <c r="G84" s="139"/>
      <c r="H84" s="140"/>
      <c r="I84" s="141"/>
      <c r="J84" s="141" t="e">
        <v>#N/A</v>
      </c>
      <c r="K84" s="610"/>
      <c r="L84" s="87"/>
    </row>
    <row r="85" spans="1:12" ht="14.4">
      <c r="A85" s="5">
        <v>12178</v>
      </c>
      <c r="B85" s="6" t="s">
        <v>137</v>
      </c>
      <c r="C85" s="18" t="s">
        <v>2572</v>
      </c>
      <c r="D85" s="610" t="str">
        <f t="shared" si="5"/>
        <v>Фото</v>
      </c>
      <c r="E85" s="72" t="s">
        <v>351</v>
      </c>
      <c r="F85" s="50">
        <v>3</v>
      </c>
      <c r="G85" s="48">
        <f t="shared" ref="G85:G96" si="8">I$2*F85</f>
        <v>111.89999999999999</v>
      </c>
      <c r="H85" s="73"/>
      <c r="I85" s="47">
        <f t="shared" ref="I85:I96" si="9">F85*H85</f>
        <v>0</v>
      </c>
      <c r="J85" s="47" t="s">
        <v>8296</v>
      </c>
      <c r="K85" s="610"/>
      <c r="L85" s="87"/>
    </row>
    <row r="86" spans="1:12" ht="14.4">
      <c r="A86" s="5">
        <v>12179</v>
      </c>
      <c r="B86" s="6" t="s">
        <v>137</v>
      </c>
      <c r="C86" s="18" t="s">
        <v>2573</v>
      </c>
      <c r="D86" s="610" t="str">
        <f t="shared" si="5"/>
        <v>Фото</v>
      </c>
      <c r="E86" s="72" t="s">
        <v>351</v>
      </c>
      <c r="F86" s="50">
        <v>3</v>
      </c>
      <c r="G86" s="48">
        <f t="shared" si="8"/>
        <v>111.89999999999999</v>
      </c>
      <c r="H86" s="73"/>
      <c r="I86" s="47">
        <f t="shared" si="9"/>
        <v>0</v>
      </c>
      <c r="J86" s="47" t="s">
        <v>8297</v>
      </c>
      <c r="K86" s="610"/>
      <c r="L86" s="87"/>
    </row>
    <row r="87" spans="1:12" ht="14.4">
      <c r="A87" s="5">
        <v>40322</v>
      </c>
      <c r="B87" s="23" t="s">
        <v>137</v>
      </c>
      <c r="C87" s="18" t="s">
        <v>1451</v>
      </c>
      <c r="D87" s="610" t="str">
        <f t="shared" si="5"/>
        <v>Фото</v>
      </c>
      <c r="E87" s="72" t="s">
        <v>351</v>
      </c>
      <c r="F87" s="50">
        <v>3</v>
      </c>
      <c r="G87" s="48">
        <f t="shared" si="8"/>
        <v>111.89999999999999</v>
      </c>
      <c r="H87" s="73"/>
      <c r="I87" s="47">
        <f t="shared" si="9"/>
        <v>0</v>
      </c>
      <c r="J87" s="47" t="s">
        <v>8048</v>
      </c>
      <c r="K87" s="610"/>
      <c r="L87" s="87"/>
    </row>
    <row r="88" spans="1:12" ht="14.4">
      <c r="A88" s="5">
        <v>40324</v>
      </c>
      <c r="B88" s="23" t="s">
        <v>137</v>
      </c>
      <c r="C88" s="18" t="s">
        <v>885</v>
      </c>
      <c r="D88" s="610" t="str">
        <f t="shared" si="5"/>
        <v>Фото</v>
      </c>
      <c r="E88" s="72" t="s">
        <v>351</v>
      </c>
      <c r="F88" s="50">
        <v>3</v>
      </c>
      <c r="G88" s="48">
        <f t="shared" si="8"/>
        <v>111.89999999999999</v>
      </c>
      <c r="H88" s="73"/>
      <c r="I88" s="47">
        <f t="shared" si="9"/>
        <v>0</v>
      </c>
      <c r="J88" s="47" t="s">
        <v>8049</v>
      </c>
      <c r="K88" s="610"/>
      <c r="L88" s="87"/>
    </row>
    <row r="89" spans="1:12" ht="14.4">
      <c r="A89" s="5">
        <v>40325</v>
      </c>
      <c r="B89" s="23" t="s">
        <v>137</v>
      </c>
      <c r="C89" s="18" t="s">
        <v>1715</v>
      </c>
      <c r="D89" s="610" t="str">
        <f t="shared" si="5"/>
        <v>Фото</v>
      </c>
      <c r="E89" s="72" t="s">
        <v>351</v>
      </c>
      <c r="F89" s="50">
        <v>3</v>
      </c>
      <c r="G89" s="48">
        <f t="shared" si="8"/>
        <v>111.89999999999999</v>
      </c>
      <c r="H89" s="73"/>
      <c r="I89" s="47">
        <f t="shared" si="9"/>
        <v>0</v>
      </c>
      <c r="J89" s="47" t="s">
        <v>8050</v>
      </c>
      <c r="K89" s="610"/>
      <c r="L89" s="87"/>
    </row>
    <row r="90" spans="1:12" ht="14.4">
      <c r="A90" s="5">
        <v>40326</v>
      </c>
      <c r="B90" s="23" t="s">
        <v>137</v>
      </c>
      <c r="C90" s="18" t="s">
        <v>1447</v>
      </c>
      <c r="D90" s="610" t="str">
        <f t="shared" si="5"/>
        <v>Фото</v>
      </c>
      <c r="E90" s="72" t="s">
        <v>351</v>
      </c>
      <c r="F90" s="50">
        <v>3</v>
      </c>
      <c r="G90" s="48">
        <f t="shared" si="8"/>
        <v>111.89999999999999</v>
      </c>
      <c r="H90" s="73"/>
      <c r="I90" s="47">
        <f t="shared" si="9"/>
        <v>0</v>
      </c>
      <c r="J90" s="47" t="s">
        <v>8051</v>
      </c>
      <c r="K90" s="610"/>
      <c r="L90" s="87"/>
    </row>
    <row r="91" spans="1:12" ht="14.4">
      <c r="A91" s="5">
        <v>40384</v>
      </c>
      <c r="B91" s="23" t="s">
        <v>137</v>
      </c>
      <c r="C91" s="18" t="s">
        <v>166</v>
      </c>
      <c r="D91" s="610" t="str">
        <f t="shared" si="5"/>
        <v>Фото</v>
      </c>
      <c r="E91" s="72" t="s">
        <v>351</v>
      </c>
      <c r="F91" s="50">
        <v>5</v>
      </c>
      <c r="G91" s="48">
        <f t="shared" si="8"/>
        <v>186.5</v>
      </c>
      <c r="H91" s="73"/>
      <c r="I91" s="47">
        <f t="shared" si="9"/>
        <v>0</v>
      </c>
      <c r="J91" s="47" t="s">
        <v>8052</v>
      </c>
      <c r="K91" s="610"/>
      <c r="L91" s="87"/>
    </row>
    <row r="92" spans="1:12" ht="14.4">
      <c r="A92" s="5">
        <v>40385</v>
      </c>
      <c r="B92" s="23" t="s">
        <v>137</v>
      </c>
      <c r="C92" s="18" t="s">
        <v>1503</v>
      </c>
      <c r="D92" s="610" t="str">
        <f t="shared" si="5"/>
        <v>Фото</v>
      </c>
      <c r="E92" s="72" t="s">
        <v>351</v>
      </c>
      <c r="F92" s="50">
        <v>3</v>
      </c>
      <c r="G92" s="48">
        <f t="shared" si="8"/>
        <v>111.89999999999999</v>
      </c>
      <c r="H92" s="73"/>
      <c r="I92" s="47">
        <f t="shared" si="9"/>
        <v>0</v>
      </c>
      <c r="J92" s="47" t="s">
        <v>8053</v>
      </c>
      <c r="K92" s="610"/>
      <c r="L92" s="87"/>
    </row>
    <row r="93" spans="1:12" ht="14.4">
      <c r="A93" s="5">
        <v>12791</v>
      </c>
      <c r="B93" s="23" t="s">
        <v>137</v>
      </c>
      <c r="C93" s="18" t="s">
        <v>2794</v>
      </c>
      <c r="D93" s="610" t="str">
        <f t="shared" si="5"/>
        <v>Фото</v>
      </c>
      <c r="E93" s="72" t="s">
        <v>351</v>
      </c>
      <c r="F93" s="50">
        <v>1</v>
      </c>
      <c r="G93" s="48">
        <f t="shared" si="8"/>
        <v>37.299999999999997</v>
      </c>
      <c r="H93" s="73"/>
      <c r="I93" s="47">
        <f t="shared" si="9"/>
        <v>0</v>
      </c>
      <c r="J93" s="47" t="s">
        <v>8528</v>
      </c>
      <c r="K93" s="610"/>
      <c r="L93" s="87"/>
    </row>
    <row r="94" spans="1:12" ht="14.4">
      <c r="A94" s="5">
        <v>13896</v>
      </c>
      <c r="B94" s="23" t="s">
        <v>137</v>
      </c>
      <c r="C94" s="18" t="s">
        <v>4013</v>
      </c>
      <c r="D94" s="610" t="str">
        <f t="shared" si="5"/>
        <v>Фото</v>
      </c>
      <c r="E94" s="72" t="s">
        <v>351</v>
      </c>
      <c r="F94" s="50">
        <v>1</v>
      </c>
      <c r="G94" s="48">
        <f t="shared" si="8"/>
        <v>37.299999999999997</v>
      </c>
      <c r="H94" s="73"/>
      <c r="I94" s="47">
        <f t="shared" si="9"/>
        <v>0</v>
      </c>
      <c r="J94" s="47" t="s">
        <v>8854</v>
      </c>
      <c r="K94" s="610"/>
      <c r="L94" s="87"/>
    </row>
    <row r="95" spans="1:12" ht="14.4">
      <c r="A95" s="5">
        <v>13897</v>
      </c>
      <c r="B95" s="23" t="s">
        <v>137</v>
      </c>
      <c r="C95" s="18" t="s">
        <v>4014</v>
      </c>
      <c r="D95" s="610"/>
      <c r="E95" s="72" t="s">
        <v>351</v>
      </c>
      <c r="F95" s="50">
        <v>2</v>
      </c>
      <c r="G95" s="48">
        <f t="shared" si="8"/>
        <v>74.599999999999994</v>
      </c>
      <c r="H95" s="73"/>
      <c r="I95" s="47">
        <f t="shared" si="9"/>
        <v>0</v>
      </c>
      <c r="J95" s="47" t="e">
        <v>#N/A</v>
      </c>
      <c r="K95" s="610"/>
      <c r="L95" s="87"/>
    </row>
    <row r="96" spans="1:12" ht="14.4">
      <c r="A96" s="5">
        <v>40318</v>
      </c>
      <c r="B96" s="23" t="s">
        <v>137</v>
      </c>
      <c r="C96" s="18" t="s">
        <v>1480</v>
      </c>
      <c r="D96" s="610" t="str">
        <f t="shared" si="5"/>
        <v>Фото</v>
      </c>
      <c r="E96" s="72" t="s">
        <v>351</v>
      </c>
      <c r="F96" s="50">
        <v>8</v>
      </c>
      <c r="G96" s="48">
        <f t="shared" si="8"/>
        <v>298.39999999999998</v>
      </c>
      <c r="H96" s="73"/>
      <c r="I96" s="47">
        <f t="shared" si="9"/>
        <v>0</v>
      </c>
      <c r="J96" s="47" t="s">
        <v>8047</v>
      </c>
      <c r="K96" s="610"/>
      <c r="L96" s="87"/>
    </row>
    <row r="97" spans="1:12" ht="17.399999999999999">
      <c r="A97" s="144"/>
      <c r="B97" s="381" t="s">
        <v>1637</v>
      </c>
      <c r="C97" s="145" t="s">
        <v>187</v>
      </c>
      <c r="D97" s="610"/>
      <c r="E97" s="237"/>
      <c r="F97" s="146"/>
      <c r="G97" s="147"/>
      <c r="H97" s="148"/>
      <c r="I97" s="149"/>
      <c r="J97" s="149" t="e">
        <v>#N/A</v>
      </c>
      <c r="K97" s="610"/>
      <c r="L97" s="87"/>
    </row>
    <row r="98" spans="1:12" ht="158.1" customHeight="1">
      <c r="A98" s="142"/>
      <c r="B98" s="143"/>
      <c r="C98" s="370"/>
      <c r="D98" s="610"/>
      <c r="E98" s="238"/>
      <c r="F98" s="108"/>
      <c r="G98" s="105"/>
      <c r="H98" s="109"/>
      <c r="I98" s="107"/>
      <c r="J98" s="107" t="e">
        <v>#N/A</v>
      </c>
      <c r="K98" s="610"/>
      <c r="L98" s="87"/>
    </row>
    <row r="99" spans="1:12">
      <c r="A99" s="34">
        <v>11214</v>
      </c>
      <c r="B99" s="2" t="s">
        <v>137</v>
      </c>
      <c r="C99" s="18" t="s">
        <v>1199</v>
      </c>
      <c r="D99" s="610" t="str">
        <f t="shared" si="5"/>
        <v>Фото</v>
      </c>
      <c r="E99" s="344" t="s">
        <v>351</v>
      </c>
      <c r="F99" s="50">
        <v>40</v>
      </c>
      <c r="G99" s="48">
        <f t="shared" ref="G99:G137" si="10">I$2*F99</f>
        <v>1492</v>
      </c>
      <c r="H99" s="73"/>
      <c r="I99" s="47">
        <f t="shared" ref="I99:I137" si="11">F99*H99</f>
        <v>0</v>
      </c>
      <c r="J99" s="47" t="s">
        <v>8044</v>
      </c>
      <c r="K99" s="610"/>
    </row>
    <row r="100" spans="1:12">
      <c r="A100" s="34">
        <v>20003</v>
      </c>
      <c r="B100" s="23" t="s">
        <v>137</v>
      </c>
      <c r="C100" s="18" t="s">
        <v>2563</v>
      </c>
      <c r="D100" s="610" t="str">
        <f t="shared" si="5"/>
        <v>Фото</v>
      </c>
      <c r="E100" s="235" t="s">
        <v>351</v>
      </c>
      <c r="F100" s="48">
        <v>15</v>
      </c>
      <c r="G100" s="48">
        <f t="shared" si="10"/>
        <v>559.5</v>
      </c>
      <c r="H100" s="73"/>
      <c r="I100" s="47">
        <f t="shared" si="11"/>
        <v>0</v>
      </c>
      <c r="J100" s="47" t="s">
        <v>4601</v>
      </c>
      <c r="K100" s="610"/>
    </row>
    <row r="101" spans="1:12">
      <c r="A101" s="34">
        <v>12687</v>
      </c>
      <c r="B101" s="23" t="s">
        <v>137</v>
      </c>
      <c r="C101" s="18" t="s">
        <v>2717</v>
      </c>
      <c r="D101" s="610" t="str">
        <f t="shared" si="5"/>
        <v>Фото</v>
      </c>
      <c r="E101" s="235" t="s">
        <v>351</v>
      </c>
      <c r="F101" s="48">
        <v>11</v>
      </c>
      <c r="G101" s="48">
        <f t="shared" si="10"/>
        <v>410.29999999999995</v>
      </c>
      <c r="H101" s="73"/>
      <c r="I101" s="47">
        <f t="shared" si="11"/>
        <v>0</v>
      </c>
      <c r="J101" s="47" t="s">
        <v>8412</v>
      </c>
      <c r="K101" s="610"/>
    </row>
    <row r="102" spans="1:12">
      <c r="A102" s="34">
        <v>20004</v>
      </c>
      <c r="B102" s="23" t="s">
        <v>137</v>
      </c>
      <c r="C102" s="18" t="s">
        <v>4194</v>
      </c>
      <c r="D102" s="610" t="str">
        <f t="shared" si="5"/>
        <v>Фото</v>
      </c>
      <c r="E102" s="235" t="s">
        <v>351</v>
      </c>
      <c r="F102" s="50">
        <v>18</v>
      </c>
      <c r="G102" s="48">
        <f t="shared" si="10"/>
        <v>671.4</v>
      </c>
      <c r="H102" s="73"/>
      <c r="I102" s="47">
        <f t="shared" si="11"/>
        <v>0</v>
      </c>
      <c r="J102" s="47" t="s">
        <v>4575</v>
      </c>
      <c r="K102" s="610"/>
    </row>
    <row r="103" spans="1:12">
      <c r="A103" s="35">
        <v>40049</v>
      </c>
      <c r="B103" s="347" t="s">
        <v>89</v>
      </c>
      <c r="C103" s="21" t="s">
        <v>4191</v>
      </c>
      <c r="D103" s="610" t="str">
        <f t="shared" si="5"/>
        <v>Фото</v>
      </c>
      <c r="E103" s="355" t="s">
        <v>351</v>
      </c>
      <c r="F103" s="48">
        <v>15</v>
      </c>
      <c r="G103" s="48">
        <f t="shared" si="10"/>
        <v>559.5</v>
      </c>
      <c r="H103" s="73"/>
      <c r="I103" s="47">
        <f t="shared" si="11"/>
        <v>0</v>
      </c>
      <c r="J103" s="47" t="s">
        <v>4602</v>
      </c>
      <c r="K103" s="610"/>
    </row>
    <row r="104" spans="1:12">
      <c r="A104" s="34">
        <v>20007</v>
      </c>
      <c r="B104" s="305" t="s">
        <v>686</v>
      </c>
      <c r="C104" s="18" t="s">
        <v>4330</v>
      </c>
      <c r="D104" s="610" t="str">
        <f t="shared" si="5"/>
        <v>Фото</v>
      </c>
      <c r="E104" s="235" t="s">
        <v>351</v>
      </c>
      <c r="F104" s="48">
        <v>55</v>
      </c>
      <c r="G104" s="48">
        <f t="shared" si="10"/>
        <v>2051.5</v>
      </c>
      <c r="H104" s="73"/>
      <c r="I104" s="47">
        <f t="shared" si="11"/>
        <v>0</v>
      </c>
      <c r="J104" s="47" t="s">
        <v>4603</v>
      </c>
      <c r="K104" s="610"/>
    </row>
    <row r="105" spans="1:12">
      <c r="A105" s="34">
        <v>20008</v>
      </c>
      <c r="B105" s="23" t="s">
        <v>137</v>
      </c>
      <c r="C105" s="18" t="s">
        <v>1200</v>
      </c>
      <c r="D105" s="610" t="str">
        <f t="shared" si="5"/>
        <v>Фото</v>
      </c>
      <c r="E105" s="235" t="s">
        <v>351</v>
      </c>
      <c r="F105" s="50">
        <v>4</v>
      </c>
      <c r="G105" s="48">
        <f t="shared" si="10"/>
        <v>149.19999999999999</v>
      </c>
      <c r="H105" s="73"/>
      <c r="I105" s="47">
        <f t="shared" si="11"/>
        <v>0</v>
      </c>
      <c r="J105" s="47" t="s">
        <v>4604</v>
      </c>
      <c r="K105" s="610"/>
    </row>
    <row r="106" spans="1:12">
      <c r="A106" s="34">
        <v>20009</v>
      </c>
      <c r="B106" s="347" t="s">
        <v>89</v>
      </c>
      <c r="C106" s="18" t="s">
        <v>3546</v>
      </c>
      <c r="D106" s="610" t="str">
        <f t="shared" si="5"/>
        <v>Фото</v>
      </c>
      <c r="E106" s="248" t="s">
        <v>351</v>
      </c>
      <c r="F106" s="48">
        <v>75</v>
      </c>
      <c r="G106" s="48">
        <f t="shared" si="10"/>
        <v>2797.5</v>
      </c>
      <c r="H106" s="73"/>
      <c r="I106" s="47">
        <f t="shared" si="11"/>
        <v>0</v>
      </c>
      <c r="J106" s="47" t="s">
        <v>4605</v>
      </c>
      <c r="K106" s="610"/>
    </row>
    <row r="107" spans="1:12">
      <c r="A107" s="2">
        <v>34080</v>
      </c>
      <c r="B107" s="23" t="s">
        <v>137</v>
      </c>
      <c r="C107" s="17" t="s">
        <v>1201</v>
      </c>
      <c r="D107" s="610" t="str">
        <f t="shared" si="5"/>
        <v>Фото</v>
      </c>
      <c r="E107" s="72" t="s">
        <v>351</v>
      </c>
      <c r="F107" s="51">
        <v>15</v>
      </c>
      <c r="G107" s="48">
        <f t="shared" si="10"/>
        <v>559.5</v>
      </c>
      <c r="H107" s="73"/>
      <c r="I107" s="47">
        <f t="shared" si="11"/>
        <v>0</v>
      </c>
      <c r="J107" s="47" t="s">
        <v>4606</v>
      </c>
      <c r="K107" s="610"/>
    </row>
    <row r="108" spans="1:12">
      <c r="A108" s="34">
        <v>20019</v>
      </c>
      <c r="B108" s="23" t="s">
        <v>137</v>
      </c>
      <c r="C108" s="18" t="s">
        <v>4192</v>
      </c>
      <c r="D108" s="610" t="str">
        <f t="shared" si="5"/>
        <v>Фото</v>
      </c>
      <c r="E108" s="235" t="s">
        <v>351</v>
      </c>
      <c r="F108" s="48">
        <v>5</v>
      </c>
      <c r="G108" s="48">
        <f t="shared" si="10"/>
        <v>186.5</v>
      </c>
      <c r="H108" s="73"/>
      <c r="I108" s="47">
        <f t="shared" si="11"/>
        <v>0</v>
      </c>
      <c r="J108" s="47" t="s">
        <v>4607</v>
      </c>
      <c r="K108" s="610"/>
    </row>
    <row r="109" spans="1:12">
      <c r="A109" s="34">
        <v>20014</v>
      </c>
      <c r="B109" s="6" t="s">
        <v>32</v>
      </c>
      <c r="C109" s="18" t="s">
        <v>4414</v>
      </c>
      <c r="D109" s="610" t="str">
        <f t="shared" si="5"/>
        <v>Фото</v>
      </c>
      <c r="E109" s="355" t="s">
        <v>351</v>
      </c>
      <c r="F109" s="48">
        <v>40</v>
      </c>
      <c r="G109" s="48">
        <f t="shared" si="10"/>
        <v>1492</v>
      </c>
      <c r="H109" s="73"/>
      <c r="I109" s="47">
        <f t="shared" si="11"/>
        <v>0</v>
      </c>
      <c r="J109" s="47" t="s">
        <v>4609</v>
      </c>
      <c r="K109" s="610"/>
    </row>
    <row r="110" spans="1:12">
      <c r="A110" s="35">
        <v>11502</v>
      </c>
      <c r="B110" s="7" t="s">
        <v>137</v>
      </c>
      <c r="C110" s="21" t="s">
        <v>1202</v>
      </c>
      <c r="D110" s="610" t="str">
        <f t="shared" si="5"/>
        <v>Фото</v>
      </c>
      <c r="E110" s="228" t="s">
        <v>351</v>
      </c>
      <c r="F110" s="48">
        <v>6</v>
      </c>
      <c r="G110" s="48">
        <f t="shared" si="10"/>
        <v>223.79999999999998</v>
      </c>
      <c r="H110" s="73"/>
      <c r="I110" s="47">
        <f t="shared" si="11"/>
        <v>0</v>
      </c>
      <c r="J110" s="47" t="s">
        <v>8046</v>
      </c>
      <c r="K110" s="610"/>
    </row>
    <row r="111" spans="1:12">
      <c r="A111" s="35">
        <v>13308</v>
      </c>
      <c r="B111" s="24" t="s">
        <v>137</v>
      </c>
      <c r="C111" s="21" t="s">
        <v>1203</v>
      </c>
      <c r="D111" s="610" t="str">
        <f t="shared" si="5"/>
        <v>Фото</v>
      </c>
      <c r="E111" s="239" t="s">
        <v>351</v>
      </c>
      <c r="F111" s="48">
        <v>2</v>
      </c>
      <c r="G111" s="48">
        <f t="shared" si="10"/>
        <v>74.599999999999994</v>
      </c>
      <c r="H111" s="73"/>
      <c r="I111" s="47">
        <f t="shared" si="11"/>
        <v>0</v>
      </c>
      <c r="J111" s="47" t="s">
        <v>4610</v>
      </c>
      <c r="K111" s="610"/>
    </row>
    <row r="112" spans="1:12">
      <c r="A112" s="35">
        <v>13307</v>
      </c>
      <c r="B112" s="24" t="s">
        <v>137</v>
      </c>
      <c r="C112" s="21" t="s">
        <v>1204</v>
      </c>
      <c r="D112" s="610" t="str">
        <f t="shared" si="5"/>
        <v>Фото</v>
      </c>
      <c r="E112" s="235" t="s">
        <v>351</v>
      </c>
      <c r="F112" s="48">
        <v>5</v>
      </c>
      <c r="G112" s="48">
        <f t="shared" si="10"/>
        <v>186.5</v>
      </c>
      <c r="H112" s="73"/>
      <c r="I112" s="47">
        <f t="shared" si="11"/>
        <v>0</v>
      </c>
      <c r="J112" s="47" t="s">
        <v>4611</v>
      </c>
      <c r="K112" s="610"/>
    </row>
    <row r="113" spans="1:11">
      <c r="A113" s="2">
        <v>28399</v>
      </c>
      <c r="B113" s="23" t="s">
        <v>137</v>
      </c>
      <c r="C113" s="32" t="s">
        <v>1205</v>
      </c>
      <c r="D113" s="610" t="str">
        <f t="shared" si="5"/>
        <v>Фото</v>
      </c>
      <c r="E113" s="72" t="s">
        <v>351</v>
      </c>
      <c r="F113" s="51">
        <v>6.5</v>
      </c>
      <c r="G113" s="48">
        <f t="shared" si="10"/>
        <v>242.45</v>
      </c>
      <c r="H113" s="73"/>
      <c r="I113" s="47">
        <f t="shared" si="11"/>
        <v>0</v>
      </c>
      <c r="J113" s="47" t="s">
        <v>4616</v>
      </c>
      <c r="K113" s="610"/>
    </row>
    <row r="114" spans="1:11">
      <c r="A114" s="2">
        <v>12667</v>
      </c>
      <c r="B114" s="23" t="s">
        <v>137</v>
      </c>
      <c r="C114" s="32" t="s">
        <v>2710</v>
      </c>
      <c r="D114" s="610" t="str">
        <f t="shared" si="5"/>
        <v>Фото</v>
      </c>
      <c r="E114" s="72" t="s">
        <v>351</v>
      </c>
      <c r="F114" s="51">
        <v>6</v>
      </c>
      <c r="G114" s="48">
        <f t="shared" si="10"/>
        <v>223.79999999999998</v>
      </c>
      <c r="H114" s="73"/>
      <c r="I114" s="47">
        <f t="shared" si="11"/>
        <v>0</v>
      </c>
      <c r="J114" s="47" t="s">
        <v>8379</v>
      </c>
      <c r="K114" s="610"/>
    </row>
    <row r="115" spans="1:11">
      <c r="A115" s="2">
        <v>11953</v>
      </c>
      <c r="B115" s="23" t="s">
        <v>137</v>
      </c>
      <c r="C115" s="32" t="s">
        <v>2266</v>
      </c>
      <c r="D115" s="610" t="str">
        <f t="shared" si="5"/>
        <v>Фото</v>
      </c>
      <c r="E115" s="577" t="s">
        <v>351</v>
      </c>
      <c r="F115" s="51">
        <v>27</v>
      </c>
      <c r="G115" s="48">
        <f t="shared" si="10"/>
        <v>1007.0999999999999</v>
      </c>
      <c r="H115" s="73"/>
      <c r="I115" s="47">
        <f t="shared" si="11"/>
        <v>0</v>
      </c>
      <c r="J115" s="47" t="s">
        <v>7841</v>
      </c>
      <c r="K115" s="610"/>
    </row>
    <row r="116" spans="1:11">
      <c r="A116" s="2">
        <v>11682</v>
      </c>
      <c r="B116" s="2" t="s">
        <v>137</v>
      </c>
      <c r="C116" s="32" t="s">
        <v>790</v>
      </c>
      <c r="D116" s="610" t="str">
        <f t="shared" si="5"/>
        <v>Фото</v>
      </c>
      <c r="E116" s="569" t="s">
        <v>134</v>
      </c>
      <c r="F116" s="51">
        <v>35</v>
      </c>
      <c r="G116" s="48">
        <f t="shared" si="10"/>
        <v>1305.5</v>
      </c>
      <c r="H116" s="73"/>
      <c r="I116" s="47">
        <f t="shared" si="11"/>
        <v>0</v>
      </c>
      <c r="J116" s="47" t="s">
        <v>6635</v>
      </c>
      <c r="K116" s="610"/>
    </row>
    <row r="117" spans="1:11">
      <c r="A117" s="2">
        <v>28211</v>
      </c>
      <c r="B117" s="23" t="s">
        <v>137</v>
      </c>
      <c r="C117" s="31" t="s">
        <v>4111</v>
      </c>
      <c r="D117" s="610" t="str">
        <f t="shared" si="5"/>
        <v>Фото</v>
      </c>
      <c r="E117" s="569" t="s">
        <v>134</v>
      </c>
      <c r="F117" s="51">
        <v>65</v>
      </c>
      <c r="G117" s="48">
        <f t="shared" si="10"/>
        <v>2424.5</v>
      </c>
      <c r="H117" s="73"/>
      <c r="I117" s="47">
        <f t="shared" si="11"/>
        <v>0</v>
      </c>
      <c r="J117" s="47" t="s">
        <v>4612</v>
      </c>
      <c r="K117" s="610"/>
    </row>
    <row r="118" spans="1:11">
      <c r="A118" s="34">
        <v>12258</v>
      </c>
      <c r="B118" s="23" t="s">
        <v>137</v>
      </c>
      <c r="C118" s="18" t="s">
        <v>720</v>
      </c>
      <c r="D118" s="610" t="str">
        <f t="shared" si="5"/>
        <v>Фото</v>
      </c>
      <c r="E118" s="539" t="s">
        <v>134</v>
      </c>
      <c r="F118" s="50">
        <v>15</v>
      </c>
      <c r="G118" s="48">
        <f t="shared" si="10"/>
        <v>559.5</v>
      </c>
      <c r="H118" s="73"/>
      <c r="I118" s="47">
        <f t="shared" si="11"/>
        <v>0</v>
      </c>
      <c r="J118" s="47" t="s">
        <v>4613</v>
      </c>
      <c r="K118" s="610"/>
    </row>
    <row r="119" spans="1:11">
      <c r="A119" s="34">
        <v>20018</v>
      </c>
      <c r="B119" s="23" t="s">
        <v>137</v>
      </c>
      <c r="C119" s="18" t="s">
        <v>4131</v>
      </c>
      <c r="D119" s="610" t="str">
        <f t="shared" si="5"/>
        <v>Фото</v>
      </c>
      <c r="E119" s="235" t="s">
        <v>351</v>
      </c>
      <c r="F119" s="50">
        <v>4</v>
      </c>
      <c r="G119" s="48">
        <f t="shared" si="10"/>
        <v>149.19999999999999</v>
      </c>
      <c r="H119" s="73"/>
      <c r="I119" s="47">
        <f t="shared" si="11"/>
        <v>0</v>
      </c>
      <c r="J119" s="47" t="s">
        <v>4614</v>
      </c>
      <c r="K119" s="610"/>
    </row>
    <row r="120" spans="1:11">
      <c r="A120" s="34">
        <v>20005</v>
      </c>
      <c r="B120" s="23" t="s">
        <v>137</v>
      </c>
      <c r="C120" s="21" t="s">
        <v>4193</v>
      </c>
      <c r="D120" s="610" t="str">
        <f t="shared" si="5"/>
        <v>Фото</v>
      </c>
      <c r="E120" s="235" t="s">
        <v>351</v>
      </c>
      <c r="F120" s="50">
        <v>40</v>
      </c>
      <c r="G120" s="48">
        <f t="shared" si="10"/>
        <v>1492</v>
      </c>
      <c r="H120" s="73"/>
      <c r="I120" s="47">
        <f t="shared" si="11"/>
        <v>0</v>
      </c>
      <c r="J120" s="47" t="s">
        <v>4617</v>
      </c>
      <c r="K120" s="610"/>
    </row>
    <row r="121" spans="1:11">
      <c r="A121" s="35">
        <v>13306</v>
      </c>
      <c r="B121" s="24" t="s">
        <v>137</v>
      </c>
      <c r="C121" s="21" t="s">
        <v>3450</v>
      </c>
      <c r="D121" s="610" t="str">
        <f t="shared" si="5"/>
        <v>Фото</v>
      </c>
      <c r="E121" s="239" t="s">
        <v>351</v>
      </c>
      <c r="F121" s="48">
        <v>4</v>
      </c>
      <c r="G121" s="48">
        <f t="shared" si="10"/>
        <v>149.19999999999999</v>
      </c>
      <c r="H121" s="73"/>
      <c r="I121" s="47">
        <f t="shared" si="11"/>
        <v>0</v>
      </c>
      <c r="J121" s="47" t="s">
        <v>4615</v>
      </c>
      <c r="K121" s="610"/>
    </row>
    <row r="122" spans="1:11">
      <c r="A122" s="35">
        <v>12693</v>
      </c>
      <c r="B122" s="24" t="s">
        <v>137</v>
      </c>
      <c r="C122" s="21" t="s">
        <v>4323</v>
      </c>
      <c r="D122" s="610" t="str">
        <f t="shared" si="5"/>
        <v>Фото</v>
      </c>
      <c r="E122" s="239" t="s">
        <v>351</v>
      </c>
      <c r="F122" s="48">
        <v>10</v>
      </c>
      <c r="G122" s="48">
        <f t="shared" si="10"/>
        <v>373</v>
      </c>
      <c r="H122" s="73"/>
      <c r="I122" s="47">
        <f t="shared" si="11"/>
        <v>0</v>
      </c>
      <c r="J122" s="47" t="s">
        <v>8411</v>
      </c>
      <c r="K122" s="610"/>
    </row>
    <row r="123" spans="1:11">
      <c r="A123" s="34">
        <v>12408</v>
      </c>
      <c r="B123" s="2" t="s">
        <v>137</v>
      </c>
      <c r="C123" s="21" t="s">
        <v>1206</v>
      </c>
      <c r="D123" s="610"/>
      <c r="E123" s="534" t="s">
        <v>134</v>
      </c>
      <c r="F123" s="50">
        <v>9</v>
      </c>
      <c r="G123" s="48">
        <f t="shared" si="10"/>
        <v>335.7</v>
      </c>
      <c r="H123" s="76"/>
      <c r="I123" s="47">
        <f t="shared" si="11"/>
        <v>0</v>
      </c>
      <c r="J123" s="47" t="e">
        <v>#N/A</v>
      </c>
      <c r="K123" s="610"/>
    </row>
    <row r="124" spans="1:11">
      <c r="A124" s="2">
        <v>40201</v>
      </c>
      <c r="B124" s="531" t="s">
        <v>32</v>
      </c>
      <c r="C124" s="18" t="s">
        <v>4195</v>
      </c>
      <c r="D124" s="610" t="str">
        <f t="shared" si="5"/>
        <v>Фото</v>
      </c>
      <c r="E124" s="72" t="s">
        <v>351</v>
      </c>
      <c r="F124" s="51">
        <v>8</v>
      </c>
      <c r="G124" s="48">
        <f t="shared" si="10"/>
        <v>298.39999999999998</v>
      </c>
      <c r="H124" s="76"/>
      <c r="I124" s="47">
        <f t="shared" si="11"/>
        <v>0</v>
      </c>
      <c r="J124" s="47" t="s">
        <v>4618</v>
      </c>
      <c r="K124" s="610"/>
    </row>
    <row r="125" spans="1:11">
      <c r="A125" s="34">
        <v>12017</v>
      </c>
      <c r="B125" s="312" t="s">
        <v>139</v>
      </c>
      <c r="C125" s="18" t="s">
        <v>3461</v>
      </c>
      <c r="D125" s="610" t="str">
        <f t="shared" si="5"/>
        <v>Фото</v>
      </c>
      <c r="E125" s="235" t="s">
        <v>351</v>
      </c>
      <c r="F125" s="50">
        <v>21</v>
      </c>
      <c r="G125" s="48">
        <f t="shared" si="10"/>
        <v>783.3</v>
      </c>
      <c r="H125" s="73"/>
      <c r="I125" s="47">
        <f t="shared" si="11"/>
        <v>0</v>
      </c>
      <c r="J125" s="47" t="s">
        <v>4619</v>
      </c>
      <c r="K125" s="610"/>
    </row>
    <row r="126" spans="1:11">
      <c r="A126" s="35">
        <v>13304</v>
      </c>
      <c r="B126" s="24" t="s">
        <v>137</v>
      </c>
      <c r="C126" s="21" t="s">
        <v>4322</v>
      </c>
      <c r="D126" s="610" t="str">
        <f t="shared" si="5"/>
        <v>Фото</v>
      </c>
      <c r="E126" s="239" t="s">
        <v>351</v>
      </c>
      <c r="F126" s="48">
        <v>3</v>
      </c>
      <c r="G126" s="48">
        <f t="shared" si="10"/>
        <v>111.89999999999999</v>
      </c>
      <c r="H126" s="73"/>
      <c r="I126" s="47">
        <f t="shared" si="11"/>
        <v>0</v>
      </c>
      <c r="J126" s="47" t="s">
        <v>4620</v>
      </c>
      <c r="K126" s="610"/>
    </row>
    <row r="127" spans="1:11">
      <c r="A127" s="35">
        <v>13303</v>
      </c>
      <c r="B127" s="24" t="s">
        <v>137</v>
      </c>
      <c r="C127" s="21" t="s">
        <v>1207</v>
      </c>
      <c r="D127" s="610" t="str">
        <f t="shared" si="5"/>
        <v>Фото</v>
      </c>
      <c r="E127" s="72" t="s">
        <v>351</v>
      </c>
      <c r="F127" s="48">
        <v>22</v>
      </c>
      <c r="G127" s="48">
        <f t="shared" si="10"/>
        <v>820.59999999999991</v>
      </c>
      <c r="H127" s="73"/>
      <c r="I127" s="47">
        <f t="shared" si="11"/>
        <v>0</v>
      </c>
      <c r="J127" s="47" t="s">
        <v>4621</v>
      </c>
      <c r="K127" s="610"/>
    </row>
    <row r="128" spans="1:11">
      <c r="A128" s="34">
        <v>20010</v>
      </c>
      <c r="B128" s="23" t="s">
        <v>137</v>
      </c>
      <c r="C128" s="18" t="s">
        <v>3275</v>
      </c>
      <c r="D128" s="610" t="str">
        <f t="shared" si="5"/>
        <v>Фото</v>
      </c>
      <c r="E128" s="72" t="s">
        <v>351</v>
      </c>
      <c r="F128" s="48">
        <v>15</v>
      </c>
      <c r="G128" s="48">
        <f t="shared" si="10"/>
        <v>559.5</v>
      </c>
      <c r="H128" s="73"/>
      <c r="I128" s="47">
        <f t="shared" si="11"/>
        <v>0</v>
      </c>
      <c r="J128" s="47" t="s">
        <v>4622</v>
      </c>
      <c r="K128" s="610"/>
    </row>
    <row r="129" spans="1:12">
      <c r="A129" s="34">
        <v>20022</v>
      </c>
      <c r="B129" s="23" t="s">
        <v>137</v>
      </c>
      <c r="C129" s="18" t="s">
        <v>1208</v>
      </c>
      <c r="D129" s="610" t="str">
        <f t="shared" si="5"/>
        <v>Фото</v>
      </c>
      <c r="E129" s="539" t="s">
        <v>134</v>
      </c>
      <c r="F129" s="50">
        <v>7</v>
      </c>
      <c r="G129" s="48">
        <f t="shared" si="10"/>
        <v>261.09999999999997</v>
      </c>
      <c r="H129" s="483"/>
      <c r="I129" s="47">
        <f t="shared" si="11"/>
        <v>0</v>
      </c>
      <c r="J129" s="47" t="s">
        <v>4623</v>
      </c>
      <c r="K129" s="610"/>
    </row>
    <row r="130" spans="1:12">
      <c r="A130" s="34">
        <v>20012</v>
      </c>
      <c r="B130" s="23" t="s">
        <v>137</v>
      </c>
      <c r="C130" s="18" t="s">
        <v>3662</v>
      </c>
      <c r="D130" s="610" t="str">
        <f t="shared" si="5"/>
        <v>Фото</v>
      </c>
      <c r="E130" s="235" t="s">
        <v>351</v>
      </c>
      <c r="F130" s="50">
        <v>28</v>
      </c>
      <c r="G130" s="48">
        <f t="shared" si="10"/>
        <v>1044.3999999999999</v>
      </c>
      <c r="H130" s="73"/>
      <c r="I130" s="47">
        <f t="shared" si="11"/>
        <v>0</v>
      </c>
      <c r="J130" s="47" t="s">
        <v>4624</v>
      </c>
      <c r="K130" s="610"/>
    </row>
    <row r="131" spans="1:12">
      <c r="A131" s="34">
        <v>11262</v>
      </c>
      <c r="B131" s="2" t="s">
        <v>137</v>
      </c>
      <c r="C131" s="18" t="s">
        <v>4332</v>
      </c>
      <c r="D131" s="610" t="str">
        <f t="shared" si="5"/>
        <v>Фото</v>
      </c>
      <c r="E131" s="539" t="s">
        <v>134</v>
      </c>
      <c r="F131" s="50">
        <v>25</v>
      </c>
      <c r="G131" s="48">
        <f t="shared" si="10"/>
        <v>932.49999999999989</v>
      </c>
      <c r="H131" s="73"/>
      <c r="I131" s="47">
        <f t="shared" si="11"/>
        <v>0</v>
      </c>
      <c r="J131" s="47" t="s">
        <v>8045</v>
      </c>
      <c r="K131" s="610"/>
    </row>
    <row r="132" spans="1:12">
      <c r="A132" s="34">
        <v>20013</v>
      </c>
      <c r="B132" s="23" t="s">
        <v>137</v>
      </c>
      <c r="C132" s="19" t="s">
        <v>4333</v>
      </c>
      <c r="D132" s="610" t="str">
        <f t="shared" si="5"/>
        <v>Фото</v>
      </c>
      <c r="E132" s="239" t="s">
        <v>351</v>
      </c>
      <c r="F132" s="50">
        <v>13</v>
      </c>
      <c r="G132" s="48">
        <f t="shared" si="10"/>
        <v>484.9</v>
      </c>
      <c r="H132" s="73"/>
      <c r="I132" s="47">
        <f t="shared" si="11"/>
        <v>0</v>
      </c>
      <c r="J132" s="47" t="s">
        <v>4608</v>
      </c>
      <c r="K132" s="610"/>
    </row>
    <row r="133" spans="1:12">
      <c r="A133" s="34">
        <v>20011</v>
      </c>
      <c r="B133" s="23" t="s">
        <v>137</v>
      </c>
      <c r="C133" s="18" t="s">
        <v>1544</v>
      </c>
      <c r="D133" s="610" t="str">
        <f t="shared" si="5"/>
        <v>Фото</v>
      </c>
      <c r="E133" s="72" t="s">
        <v>351</v>
      </c>
      <c r="F133" s="53">
        <v>58</v>
      </c>
      <c r="G133" s="48">
        <f t="shared" si="10"/>
        <v>2163.3999999999996</v>
      </c>
      <c r="H133" s="73"/>
      <c r="I133" s="47">
        <f t="shared" si="11"/>
        <v>0</v>
      </c>
      <c r="J133" s="47" t="s">
        <v>4625</v>
      </c>
      <c r="K133" s="610"/>
    </row>
    <row r="134" spans="1:12">
      <c r="A134" s="34">
        <v>20021</v>
      </c>
      <c r="B134" s="23" t="s">
        <v>137</v>
      </c>
      <c r="C134" s="18" t="s">
        <v>1984</v>
      </c>
      <c r="D134" s="610" t="str">
        <f t="shared" si="5"/>
        <v>Фото</v>
      </c>
      <c r="E134" s="535" t="s">
        <v>134</v>
      </c>
      <c r="F134" s="50">
        <v>75</v>
      </c>
      <c r="G134" s="48">
        <f t="shared" si="10"/>
        <v>2797.5</v>
      </c>
      <c r="H134" s="76"/>
      <c r="I134" s="47">
        <f t="shared" si="11"/>
        <v>0</v>
      </c>
      <c r="J134" s="47" t="s">
        <v>4626</v>
      </c>
      <c r="K134" s="610"/>
    </row>
    <row r="135" spans="1:12">
      <c r="A135" s="34">
        <v>20016</v>
      </c>
      <c r="B135" s="23" t="s">
        <v>137</v>
      </c>
      <c r="C135" s="21" t="s">
        <v>4118</v>
      </c>
      <c r="D135" s="610" t="str">
        <f t="shared" ref="D135:D198" si="12">HYPERLINK(J135,"Фото")</f>
        <v>Фото</v>
      </c>
      <c r="E135" s="72" t="s">
        <v>351</v>
      </c>
      <c r="F135" s="50">
        <v>5</v>
      </c>
      <c r="G135" s="48">
        <f t="shared" si="10"/>
        <v>186.5</v>
      </c>
      <c r="H135" s="76"/>
      <c r="I135" s="47">
        <f t="shared" si="11"/>
        <v>0</v>
      </c>
      <c r="J135" s="47" t="s">
        <v>4628</v>
      </c>
      <c r="K135" s="610"/>
    </row>
    <row r="136" spans="1:12">
      <c r="A136" s="36">
        <v>13302</v>
      </c>
      <c r="B136" s="23" t="s">
        <v>137</v>
      </c>
      <c r="C136" s="19" t="s">
        <v>1210</v>
      </c>
      <c r="D136" s="610" t="str">
        <f t="shared" si="12"/>
        <v>Фото</v>
      </c>
      <c r="E136" s="235" t="s">
        <v>351</v>
      </c>
      <c r="F136" s="51">
        <v>4.5999999999999996</v>
      </c>
      <c r="G136" s="48">
        <f t="shared" si="10"/>
        <v>171.57999999999998</v>
      </c>
      <c r="H136" s="76"/>
      <c r="I136" s="47">
        <f t="shared" si="11"/>
        <v>0</v>
      </c>
      <c r="J136" s="47" t="s">
        <v>4629</v>
      </c>
      <c r="K136" s="610"/>
    </row>
    <row r="137" spans="1:12">
      <c r="A137" s="34">
        <v>20020</v>
      </c>
      <c r="B137" s="23" t="s">
        <v>137</v>
      </c>
      <c r="C137" s="18" t="s">
        <v>1211</v>
      </c>
      <c r="D137" s="610" t="str">
        <f t="shared" si="12"/>
        <v>Фото</v>
      </c>
      <c r="E137" s="72" t="s">
        <v>351</v>
      </c>
      <c r="F137" s="50">
        <v>8</v>
      </c>
      <c r="G137" s="48">
        <f t="shared" si="10"/>
        <v>298.39999999999998</v>
      </c>
      <c r="H137" s="76"/>
      <c r="I137" s="47">
        <f t="shared" si="11"/>
        <v>0</v>
      </c>
      <c r="J137" s="47" t="s">
        <v>4630</v>
      </c>
      <c r="K137" s="610"/>
    </row>
    <row r="138" spans="1:12" s="272" customFormat="1" ht="15.6">
      <c r="A138" s="269"/>
      <c r="B138" s="382" t="s">
        <v>1639</v>
      </c>
      <c r="C138" s="270" t="s">
        <v>1638</v>
      </c>
      <c r="D138" s="610"/>
      <c r="E138" s="237"/>
      <c r="F138" s="147"/>
      <c r="G138" s="147"/>
      <c r="H138" s="148"/>
      <c r="I138" s="149"/>
      <c r="J138" s="149" t="e">
        <v>#N/A</v>
      </c>
      <c r="K138" s="610"/>
      <c r="L138" s="271"/>
    </row>
    <row r="139" spans="1:12">
      <c r="A139" s="34">
        <v>12324</v>
      </c>
      <c r="B139" s="23" t="s">
        <v>137</v>
      </c>
      <c r="C139" s="18" t="s">
        <v>4331</v>
      </c>
      <c r="D139" s="610" t="str">
        <f t="shared" si="12"/>
        <v>Фото</v>
      </c>
      <c r="E139" s="533" t="s">
        <v>134</v>
      </c>
      <c r="F139" s="50">
        <v>6</v>
      </c>
      <c r="G139" s="48">
        <f>I$2*F139</f>
        <v>223.79999999999998</v>
      </c>
      <c r="H139" s="76"/>
      <c r="I139" s="47">
        <f>F139*H139</f>
        <v>0</v>
      </c>
      <c r="J139" s="47" t="s">
        <v>5403</v>
      </c>
      <c r="K139" s="610"/>
    </row>
    <row r="140" spans="1:12">
      <c r="A140" s="34">
        <v>12672</v>
      </c>
      <c r="B140" s="23" t="s">
        <v>137</v>
      </c>
      <c r="C140" s="18" t="s">
        <v>3465</v>
      </c>
      <c r="D140" s="610" t="str">
        <f t="shared" si="12"/>
        <v>Фото</v>
      </c>
      <c r="E140" s="533" t="s">
        <v>134</v>
      </c>
      <c r="F140" s="50">
        <v>20</v>
      </c>
      <c r="G140" s="48">
        <f>I$2*F140</f>
        <v>746</v>
      </c>
      <c r="H140" s="76"/>
      <c r="I140" s="47">
        <f>F140*H140</f>
        <v>0</v>
      </c>
      <c r="J140" s="47" t="s">
        <v>8383</v>
      </c>
      <c r="K140" s="610"/>
    </row>
    <row r="141" spans="1:12">
      <c r="A141" s="34">
        <v>12983</v>
      </c>
      <c r="B141" s="23" t="s">
        <v>137</v>
      </c>
      <c r="C141" s="18" t="s">
        <v>3436</v>
      </c>
      <c r="D141" s="610" t="str">
        <f t="shared" si="12"/>
        <v>Фото</v>
      </c>
      <c r="E141" s="72" t="s">
        <v>351</v>
      </c>
      <c r="F141" s="50">
        <v>2</v>
      </c>
      <c r="G141" s="48">
        <f>I$2*F141</f>
        <v>74.599999999999994</v>
      </c>
      <c r="H141" s="76"/>
      <c r="I141" s="47">
        <f>F141*H141</f>
        <v>0</v>
      </c>
      <c r="J141" s="47" t="s">
        <v>8703</v>
      </c>
      <c r="K141" s="610"/>
    </row>
    <row r="142" spans="1:12" ht="17.399999999999999">
      <c r="A142" s="152"/>
      <c r="B142" s="383" t="s">
        <v>1640</v>
      </c>
      <c r="C142" s="154" t="s">
        <v>1985</v>
      </c>
      <c r="D142" s="610"/>
      <c r="E142" s="240"/>
      <c r="F142" s="155"/>
      <c r="G142" s="147"/>
      <c r="H142" s="156"/>
      <c r="I142" s="149"/>
      <c r="J142" s="149" t="e">
        <v>#N/A</v>
      </c>
      <c r="K142" s="610"/>
    </row>
    <row r="143" spans="1:12" ht="115.35" customHeight="1">
      <c r="A143" s="150"/>
      <c r="B143" s="143"/>
      <c r="C143" s="151"/>
      <c r="D143" s="610"/>
      <c r="E143" s="241"/>
      <c r="F143" s="104"/>
      <c r="G143" s="105"/>
      <c r="H143" s="111"/>
      <c r="I143" s="107"/>
      <c r="J143" s="107" t="e">
        <v>#N/A</v>
      </c>
      <c r="K143" s="610"/>
    </row>
    <row r="144" spans="1:12">
      <c r="A144" s="8">
        <v>13309</v>
      </c>
      <c r="B144" s="23" t="s">
        <v>137</v>
      </c>
      <c r="C144" s="20" t="s">
        <v>805</v>
      </c>
      <c r="D144" s="610" t="str">
        <f t="shared" si="12"/>
        <v>Фото</v>
      </c>
      <c r="E144" s="239" t="s">
        <v>351</v>
      </c>
      <c r="F144" s="52">
        <v>8.5</v>
      </c>
      <c r="G144" s="48">
        <f t="shared" ref="G144:G175" si="13">I$2*F144</f>
        <v>317.04999999999995</v>
      </c>
      <c r="H144" s="76"/>
      <c r="I144" s="47">
        <f t="shared" ref="I144:I175" si="14">F144*H144</f>
        <v>0</v>
      </c>
      <c r="J144" s="47" t="s">
        <v>4631</v>
      </c>
      <c r="K144" s="610"/>
    </row>
    <row r="145" spans="1:12" ht="14.4">
      <c r="A145" s="34">
        <v>40078</v>
      </c>
      <c r="B145" s="24" t="s">
        <v>137</v>
      </c>
      <c r="C145" s="18" t="s">
        <v>3370</v>
      </c>
      <c r="D145" s="610" t="str">
        <f t="shared" si="12"/>
        <v>Фото</v>
      </c>
      <c r="E145" s="235" t="s">
        <v>351</v>
      </c>
      <c r="F145" s="50">
        <v>0.1</v>
      </c>
      <c r="G145" s="48">
        <f t="shared" si="13"/>
        <v>3.73</v>
      </c>
      <c r="H145" s="76"/>
      <c r="I145" s="47">
        <f t="shared" si="14"/>
        <v>0</v>
      </c>
      <c r="J145" s="47" t="s">
        <v>4751</v>
      </c>
      <c r="K145" s="610"/>
      <c r="L145" s="87"/>
    </row>
    <row r="146" spans="1:12" ht="14.4">
      <c r="A146" s="34">
        <v>17004</v>
      </c>
      <c r="B146" s="24" t="s">
        <v>137</v>
      </c>
      <c r="C146" s="18" t="s">
        <v>3269</v>
      </c>
      <c r="D146" s="610" t="str">
        <f t="shared" si="12"/>
        <v>Фото</v>
      </c>
      <c r="E146" s="235" t="s">
        <v>351</v>
      </c>
      <c r="F146" s="50">
        <v>1.5</v>
      </c>
      <c r="G146" s="48">
        <f t="shared" si="13"/>
        <v>55.949999999999996</v>
      </c>
      <c r="H146" s="76"/>
      <c r="I146" s="47">
        <f t="shared" si="14"/>
        <v>0</v>
      </c>
      <c r="J146" s="47" t="s">
        <v>4754</v>
      </c>
      <c r="K146" s="610"/>
      <c r="L146" s="87"/>
    </row>
    <row r="147" spans="1:12">
      <c r="A147" s="2">
        <v>28311</v>
      </c>
      <c r="B147" s="23" t="s">
        <v>137</v>
      </c>
      <c r="C147" s="31" t="s">
        <v>1912</v>
      </c>
      <c r="D147" s="610" t="str">
        <f t="shared" si="12"/>
        <v>Фото</v>
      </c>
      <c r="E147" s="242" t="s">
        <v>351</v>
      </c>
      <c r="F147" s="51">
        <v>3.5</v>
      </c>
      <c r="G147" s="48">
        <f t="shared" si="13"/>
        <v>130.54999999999998</v>
      </c>
      <c r="H147" s="73"/>
      <c r="I147" s="47">
        <f t="shared" si="14"/>
        <v>0</v>
      </c>
      <c r="J147" s="47" t="s">
        <v>4633</v>
      </c>
      <c r="K147" s="610"/>
    </row>
    <row r="148" spans="1:12">
      <c r="A148" s="2">
        <v>11825</v>
      </c>
      <c r="B148" s="2" t="s">
        <v>137</v>
      </c>
      <c r="C148" s="31" t="s">
        <v>1913</v>
      </c>
      <c r="D148" s="610" t="str">
        <f t="shared" si="12"/>
        <v>Фото</v>
      </c>
      <c r="E148" s="275" t="s">
        <v>351</v>
      </c>
      <c r="F148" s="51">
        <v>4</v>
      </c>
      <c r="G148" s="48">
        <f t="shared" si="13"/>
        <v>149.19999999999999</v>
      </c>
      <c r="H148" s="73"/>
      <c r="I148" s="47">
        <f t="shared" si="14"/>
        <v>0</v>
      </c>
      <c r="J148" s="47" t="s">
        <v>7705</v>
      </c>
      <c r="K148" s="610"/>
    </row>
    <row r="149" spans="1:12">
      <c r="A149" s="2">
        <v>11538</v>
      </c>
      <c r="B149" s="2" t="s">
        <v>137</v>
      </c>
      <c r="C149" s="31" t="s">
        <v>3418</v>
      </c>
      <c r="D149" s="610" t="str">
        <f t="shared" si="12"/>
        <v>Фото</v>
      </c>
      <c r="E149" s="275" t="s">
        <v>351</v>
      </c>
      <c r="F149" s="51">
        <v>5</v>
      </c>
      <c r="G149" s="48">
        <f t="shared" si="13"/>
        <v>186.5</v>
      </c>
      <c r="H149" s="73"/>
      <c r="I149" s="47">
        <f t="shared" si="14"/>
        <v>0</v>
      </c>
      <c r="J149" s="47" t="s">
        <v>8007</v>
      </c>
      <c r="K149" s="610"/>
    </row>
    <row r="150" spans="1:12" ht="14.4">
      <c r="A150" s="34">
        <v>18003</v>
      </c>
      <c r="B150" s="24" t="s">
        <v>137</v>
      </c>
      <c r="C150" s="18" t="s">
        <v>2518</v>
      </c>
      <c r="D150" s="610" t="str">
        <f t="shared" si="12"/>
        <v>Фото</v>
      </c>
      <c r="E150" s="239" t="s">
        <v>351</v>
      </c>
      <c r="F150" s="54">
        <v>7</v>
      </c>
      <c r="G150" s="48">
        <f t="shared" si="13"/>
        <v>261.09999999999997</v>
      </c>
      <c r="H150" s="76"/>
      <c r="I150" s="47">
        <f t="shared" si="14"/>
        <v>0</v>
      </c>
      <c r="J150" s="47" t="s">
        <v>4634</v>
      </c>
      <c r="K150" s="610"/>
    </row>
    <row r="151" spans="1:12">
      <c r="A151" s="37">
        <v>40707</v>
      </c>
      <c r="B151" s="311" t="s">
        <v>204</v>
      </c>
      <c r="C151" s="18" t="s">
        <v>806</v>
      </c>
      <c r="D151" s="610" t="str">
        <f t="shared" si="12"/>
        <v>Фото</v>
      </c>
      <c r="E151" s="239" t="s">
        <v>351</v>
      </c>
      <c r="F151" s="50">
        <v>14</v>
      </c>
      <c r="G151" s="48">
        <f t="shared" si="13"/>
        <v>522.19999999999993</v>
      </c>
      <c r="H151" s="76"/>
      <c r="I151" s="47">
        <f t="shared" si="14"/>
        <v>0</v>
      </c>
      <c r="J151" s="47" t="s">
        <v>8871</v>
      </c>
      <c r="K151" s="610"/>
    </row>
    <row r="152" spans="1:12">
      <c r="A152" s="37">
        <v>12157</v>
      </c>
      <c r="B152" s="2" t="s">
        <v>137</v>
      </c>
      <c r="C152" s="18" t="s">
        <v>2551</v>
      </c>
      <c r="D152" s="610" t="str">
        <f t="shared" si="12"/>
        <v>Фото</v>
      </c>
      <c r="E152" s="239" t="s">
        <v>351</v>
      </c>
      <c r="F152" s="50">
        <v>12</v>
      </c>
      <c r="G152" s="48">
        <f t="shared" si="13"/>
        <v>447.59999999999997</v>
      </c>
      <c r="H152" s="76"/>
      <c r="I152" s="47">
        <f t="shared" si="14"/>
        <v>0</v>
      </c>
      <c r="J152" s="47" t="s">
        <v>8277</v>
      </c>
      <c r="K152" s="610"/>
    </row>
    <row r="153" spans="1:12">
      <c r="A153" s="8">
        <v>11165</v>
      </c>
      <c r="B153" s="2" t="s">
        <v>137</v>
      </c>
      <c r="C153" s="32" t="s">
        <v>2316</v>
      </c>
      <c r="D153" s="610" t="str">
        <f t="shared" si="12"/>
        <v>Фото</v>
      </c>
      <c r="E153" s="239" t="s">
        <v>351</v>
      </c>
      <c r="F153" s="52">
        <v>1</v>
      </c>
      <c r="G153" s="48">
        <f t="shared" si="13"/>
        <v>37.299999999999997</v>
      </c>
      <c r="H153" s="76"/>
      <c r="I153" s="47">
        <f t="shared" si="14"/>
        <v>0</v>
      </c>
      <c r="J153" s="47" t="s">
        <v>7990</v>
      </c>
      <c r="K153" s="610"/>
    </row>
    <row r="154" spans="1:12">
      <c r="A154" s="37">
        <v>17051</v>
      </c>
      <c r="B154" s="10" t="s">
        <v>137</v>
      </c>
      <c r="C154" s="21" t="s">
        <v>4132</v>
      </c>
      <c r="D154" s="610" t="str">
        <f t="shared" si="12"/>
        <v>Фото</v>
      </c>
      <c r="E154" s="239" t="s">
        <v>351</v>
      </c>
      <c r="F154" s="301">
        <v>14</v>
      </c>
      <c r="G154" s="48">
        <f t="shared" si="13"/>
        <v>522.19999999999993</v>
      </c>
      <c r="H154" s="76"/>
      <c r="I154" s="47">
        <f t="shared" si="14"/>
        <v>0</v>
      </c>
      <c r="J154" s="47" t="s">
        <v>8872</v>
      </c>
      <c r="K154" s="610"/>
    </row>
    <row r="155" spans="1:12">
      <c r="A155" s="37">
        <v>12893</v>
      </c>
      <c r="B155" s="10" t="s">
        <v>137</v>
      </c>
      <c r="C155" s="21" t="s">
        <v>3989</v>
      </c>
      <c r="D155" s="610" t="str">
        <f t="shared" si="12"/>
        <v>Фото</v>
      </c>
      <c r="E155" s="239" t="s">
        <v>351</v>
      </c>
      <c r="F155" s="301">
        <v>15</v>
      </c>
      <c r="G155" s="48">
        <f t="shared" si="13"/>
        <v>559.5</v>
      </c>
      <c r="H155" s="76"/>
      <c r="I155" s="47">
        <f t="shared" si="14"/>
        <v>0</v>
      </c>
      <c r="J155" s="47" t="s">
        <v>8622</v>
      </c>
      <c r="K155" s="610"/>
    </row>
    <row r="156" spans="1:12">
      <c r="A156" s="37">
        <v>34160</v>
      </c>
      <c r="B156" s="10" t="s">
        <v>137</v>
      </c>
      <c r="C156" s="18" t="s">
        <v>1602</v>
      </c>
      <c r="D156" s="610" t="str">
        <f t="shared" si="12"/>
        <v>Фото</v>
      </c>
      <c r="E156" s="239" t="s">
        <v>351</v>
      </c>
      <c r="F156" s="50">
        <v>28</v>
      </c>
      <c r="G156" s="48">
        <f t="shared" si="13"/>
        <v>1044.3999999999999</v>
      </c>
      <c r="H156" s="76"/>
      <c r="I156" s="47">
        <f t="shared" si="14"/>
        <v>0</v>
      </c>
      <c r="J156" s="47" t="s">
        <v>4635</v>
      </c>
      <c r="K156" s="610"/>
    </row>
    <row r="157" spans="1:12">
      <c r="A157" s="37">
        <v>18004</v>
      </c>
      <c r="B157" s="10" t="s">
        <v>137</v>
      </c>
      <c r="C157" s="18" t="s">
        <v>1866</v>
      </c>
      <c r="D157" s="610" t="str">
        <f t="shared" si="12"/>
        <v>Фото</v>
      </c>
      <c r="E157" s="239" t="s">
        <v>351</v>
      </c>
      <c r="F157" s="50">
        <v>25</v>
      </c>
      <c r="G157" s="48">
        <f t="shared" si="13"/>
        <v>932.49999999999989</v>
      </c>
      <c r="H157" s="76"/>
      <c r="I157" s="47">
        <f t="shared" si="14"/>
        <v>0</v>
      </c>
      <c r="J157" s="47" t="s">
        <v>4637</v>
      </c>
      <c r="K157" s="610"/>
    </row>
    <row r="158" spans="1:12">
      <c r="A158" s="8">
        <v>12458</v>
      </c>
      <c r="B158" s="343" t="s">
        <v>140</v>
      </c>
      <c r="C158" s="21" t="s">
        <v>4363</v>
      </c>
      <c r="D158" s="610" t="str">
        <f t="shared" si="12"/>
        <v>Фото</v>
      </c>
      <c r="E158" s="72" t="s">
        <v>351</v>
      </c>
      <c r="F158" s="51">
        <v>26</v>
      </c>
      <c r="G158" s="48">
        <f t="shared" si="13"/>
        <v>969.8</v>
      </c>
      <c r="H158" s="76"/>
      <c r="I158" s="47">
        <f t="shared" si="14"/>
        <v>0</v>
      </c>
      <c r="J158" s="47" t="s">
        <v>4639</v>
      </c>
      <c r="K158" s="610"/>
    </row>
    <row r="159" spans="1:12">
      <c r="A159" s="36">
        <v>18005</v>
      </c>
      <c r="B159" s="314" t="s">
        <v>32</v>
      </c>
      <c r="C159" s="481" t="s">
        <v>3695</v>
      </c>
      <c r="D159" s="610" t="str">
        <f t="shared" si="12"/>
        <v>Фото</v>
      </c>
      <c r="E159" s="577" t="s">
        <v>351</v>
      </c>
      <c r="F159" s="302">
        <v>38</v>
      </c>
      <c r="G159" s="48">
        <f t="shared" si="13"/>
        <v>1417.3999999999999</v>
      </c>
      <c r="H159" s="76"/>
      <c r="I159" s="47">
        <f t="shared" si="14"/>
        <v>0</v>
      </c>
      <c r="J159" s="47" t="s">
        <v>4638</v>
      </c>
      <c r="K159" s="610"/>
    </row>
    <row r="160" spans="1:12">
      <c r="A160" s="37">
        <v>25041</v>
      </c>
      <c r="B160" s="314" t="s">
        <v>32</v>
      </c>
      <c r="C160" s="18" t="s">
        <v>3694</v>
      </c>
      <c r="D160" s="610" t="str">
        <f t="shared" si="12"/>
        <v>Фото</v>
      </c>
      <c r="E160" s="239" t="s">
        <v>351</v>
      </c>
      <c r="F160" s="301">
        <v>50</v>
      </c>
      <c r="G160" s="48">
        <f t="shared" si="13"/>
        <v>1864.9999999999998</v>
      </c>
      <c r="H160" s="73"/>
      <c r="I160" s="47">
        <f t="shared" si="14"/>
        <v>0</v>
      </c>
      <c r="J160" s="47" t="s">
        <v>8011</v>
      </c>
      <c r="K160" s="610"/>
    </row>
    <row r="161" spans="1:12">
      <c r="A161" s="8">
        <v>11233</v>
      </c>
      <c r="B161" s="343" t="s">
        <v>140</v>
      </c>
      <c r="C161" s="21" t="s">
        <v>4321</v>
      </c>
      <c r="D161" s="610" t="str">
        <f t="shared" si="12"/>
        <v>Фото</v>
      </c>
      <c r="E161" s="72" t="s">
        <v>351</v>
      </c>
      <c r="F161" s="51">
        <v>17</v>
      </c>
      <c r="G161" s="48">
        <f t="shared" si="13"/>
        <v>634.09999999999991</v>
      </c>
      <c r="H161" s="73"/>
      <c r="I161" s="47">
        <f t="shared" si="14"/>
        <v>0</v>
      </c>
      <c r="J161" s="47" t="s">
        <v>7999</v>
      </c>
      <c r="K161" s="610"/>
    </row>
    <row r="162" spans="1:12">
      <c r="A162" s="37">
        <v>40473</v>
      </c>
      <c r="B162" s="10" t="s">
        <v>137</v>
      </c>
      <c r="C162" s="18" t="s">
        <v>2943</v>
      </c>
      <c r="D162" s="610" t="str">
        <f t="shared" si="12"/>
        <v>Фото</v>
      </c>
      <c r="E162" s="239" t="s">
        <v>351</v>
      </c>
      <c r="F162" s="51">
        <v>24</v>
      </c>
      <c r="G162" s="48">
        <f t="shared" si="13"/>
        <v>895.19999999999993</v>
      </c>
      <c r="H162" s="73"/>
      <c r="I162" s="47">
        <f t="shared" si="14"/>
        <v>0</v>
      </c>
      <c r="J162" s="47" t="s">
        <v>4636</v>
      </c>
      <c r="K162" s="610"/>
    </row>
    <row r="163" spans="1:12">
      <c r="A163" s="37">
        <v>13900</v>
      </c>
      <c r="B163" s="10" t="s">
        <v>137</v>
      </c>
      <c r="C163" s="18" t="s">
        <v>4020</v>
      </c>
      <c r="D163" s="610" t="str">
        <f t="shared" si="12"/>
        <v>Фото</v>
      </c>
      <c r="E163" s="239" t="s">
        <v>351</v>
      </c>
      <c r="F163" s="51">
        <v>2.5</v>
      </c>
      <c r="G163" s="48">
        <f t="shared" si="13"/>
        <v>93.25</v>
      </c>
      <c r="H163" s="73"/>
      <c r="I163" s="47">
        <f t="shared" si="14"/>
        <v>0</v>
      </c>
      <c r="J163" s="47" t="s">
        <v>8856</v>
      </c>
      <c r="K163" s="610"/>
    </row>
    <row r="164" spans="1:12">
      <c r="A164" s="34">
        <v>15005</v>
      </c>
      <c r="B164" s="347" t="s">
        <v>89</v>
      </c>
      <c r="C164" s="18" t="s">
        <v>1600</v>
      </c>
      <c r="D164" s="610" t="str">
        <f t="shared" si="12"/>
        <v>Фото</v>
      </c>
      <c r="E164" s="566" t="s">
        <v>351</v>
      </c>
      <c r="F164" s="48">
        <v>250</v>
      </c>
      <c r="G164" s="48">
        <f t="shared" si="13"/>
        <v>9325</v>
      </c>
      <c r="H164" s="76"/>
      <c r="I164" s="47">
        <f t="shared" si="14"/>
        <v>0</v>
      </c>
      <c r="J164" s="47" t="s">
        <v>4640</v>
      </c>
      <c r="K164" s="610"/>
    </row>
    <row r="165" spans="1:12">
      <c r="A165" s="34">
        <v>11720</v>
      </c>
      <c r="B165" s="7" t="s">
        <v>137</v>
      </c>
      <c r="C165" s="18" t="s">
        <v>4091</v>
      </c>
      <c r="D165" s="610" t="str">
        <f t="shared" si="12"/>
        <v>Фото</v>
      </c>
      <c r="E165" s="227" t="s">
        <v>351</v>
      </c>
      <c r="F165" s="48">
        <v>250</v>
      </c>
      <c r="G165" s="48">
        <f t="shared" si="13"/>
        <v>9325</v>
      </c>
      <c r="H165" s="76"/>
      <c r="I165" s="47">
        <f t="shared" si="14"/>
        <v>0</v>
      </c>
      <c r="J165" s="47" t="s">
        <v>7308</v>
      </c>
      <c r="K165" s="610"/>
    </row>
    <row r="166" spans="1:12">
      <c r="A166" s="8">
        <v>13328</v>
      </c>
      <c r="B166" s="23" t="s">
        <v>137</v>
      </c>
      <c r="C166" s="20" t="s">
        <v>3928</v>
      </c>
      <c r="D166" s="610" t="str">
        <f t="shared" si="12"/>
        <v>Фото</v>
      </c>
      <c r="E166" s="508" t="s">
        <v>351</v>
      </c>
      <c r="F166" s="52">
        <v>2.8</v>
      </c>
      <c r="G166" s="48">
        <f t="shared" si="13"/>
        <v>104.43999999999998</v>
      </c>
      <c r="H166" s="76"/>
      <c r="I166" s="47">
        <f t="shared" si="14"/>
        <v>0</v>
      </c>
      <c r="J166" s="47" t="s">
        <v>4641</v>
      </c>
      <c r="K166" s="610"/>
    </row>
    <row r="167" spans="1:12">
      <c r="A167" s="34">
        <v>18010</v>
      </c>
      <c r="B167" s="353" t="s">
        <v>140</v>
      </c>
      <c r="C167" s="21" t="s">
        <v>807</v>
      </c>
      <c r="D167" s="610" t="str">
        <f t="shared" si="12"/>
        <v>Фото</v>
      </c>
      <c r="E167" s="566" t="s">
        <v>741</v>
      </c>
      <c r="F167" s="48">
        <v>20</v>
      </c>
      <c r="G167" s="48">
        <f t="shared" si="13"/>
        <v>746</v>
      </c>
      <c r="H167" s="76"/>
      <c r="I167" s="47">
        <f t="shared" si="14"/>
        <v>0</v>
      </c>
      <c r="J167" s="47" t="s">
        <v>8873</v>
      </c>
      <c r="K167" s="610"/>
    </row>
    <row r="168" spans="1:12">
      <c r="A168" s="34">
        <v>12639</v>
      </c>
      <c r="B168" s="305" t="s">
        <v>686</v>
      </c>
      <c r="C168" s="21" t="s">
        <v>2695</v>
      </c>
      <c r="D168" s="610" t="str">
        <f t="shared" si="12"/>
        <v>Фото</v>
      </c>
      <c r="E168" s="239" t="s">
        <v>351</v>
      </c>
      <c r="F168" s="48">
        <v>27</v>
      </c>
      <c r="G168" s="48">
        <f t="shared" si="13"/>
        <v>1007.0999999999999</v>
      </c>
      <c r="H168" s="76"/>
      <c r="I168" s="47">
        <f t="shared" si="14"/>
        <v>0</v>
      </c>
      <c r="J168" s="47" t="s">
        <v>8367</v>
      </c>
      <c r="K168" s="610"/>
    </row>
    <row r="169" spans="1:12">
      <c r="A169" s="37">
        <v>12827</v>
      </c>
      <c r="B169" s="343" t="s">
        <v>140</v>
      </c>
      <c r="C169" s="18" t="s">
        <v>2849</v>
      </c>
      <c r="D169" s="610" t="str">
        <f t="shared" si="12"/>
        <v>Фото</v>
      </c>
      <c r="E169" s="239" t="s">
        <v>351</v>
      </c>
      <c r="F169" s="65">
        <v>25</v>
      </c>
      <c r="G169" s="48">
        <f t="shared" si="13"/>
        <v>932.49999999999989</v>
      </c>
      <c r="H169" s="77"/>
      <c r="I169" s="47">
        <f t="shared" si="14"/>
        <v>0</v>
      </c>
      <c r="J169" s="47" t="s">
        <v>8562</v>
      </c>
      <c r="K169" s="610"/>
      <c r="L169" s="3"/>
    </row>
    <row r="170" spans="1:12">
      <c r="A170" s="34">
        <v>18009</v>
      </c>
      <c r="B170" s="24" t="s">
        <v>137</v>
      </c>
      <c r="C170" s="21" t="s">
        <v>2819</v>
      </c>
      <c r="D170" s="610" t="str">
        <f t="shared" si="12"/>
        <v>Фото</v>
      </c>
      <c r="E170" s="239" t="s">
        <v>351</v>
      </c>
      <c r="F170" s="50">
        <v>18</v>
      </c>
      <c r="G170" s="48">
        <f t="shared" si="13"/>
        <v>671.4</v>
      </c>
      <c r="H170" s="76"/>
      <c r="I170" s="47">
        <f t="shared" si="14"/>
        <v>0</v>
      </c>
      <c r="J170" s="47" t="s">
        <v>4643</v>
      </c>
      <c r="K170" s="610"/>
    </row>
    <row r="171" spans="1:12">
      <c r="A171" s="8">
        <v>40074</v>
      </c>
      <c r="B171" s="317" t="s">
        <v>149</v>
      </c>
      <c r="C171" s="32" t="s">
        <v>688</v>
      </c>
      <c r="D171" s="610" t="str">
        <f t="shared" si="12"/>
        <v>Фото</v>
      </c>
      <c r="E171" s="239" t="s">
        <v>351</v>
      </c>
      <c r="F171" s="52">
        <v>18</v>
      </c>
      <c r="G171" s="48">
        <f t="shared" si="13"/>
        <v>671.4</v>
      </c>
      <c r="H171" s="76"/>
      <c r="I171" s="47">
        <f t="shared" si="14"/>
        <v>0</v>
      </c>
      <c r="J171" s="47" t="s">
        <v>4642</v>
      </c>
      <c r="K171" s="610"/>
    </row>
    <row r="172" spans="1:12">
      <c r="A172" s="34">
        <v>18011</v>
      </c>
      <c r="B172" s="24" t="s">
        <v>137</v>
      </c>
      <c r="C172" s="18" t="s">
        <v>3086</v>
      </c>
      <c r="D172" s="610" t="str">
        <f t="shared" si="12"/>
        <v>Фото</v>
      </c>
      <c r="E172" s="239" t="s">
        <v>351</v>
      </c>
      <c r="F172" s="50">
        <v>37</v>
      </c>
      <c r="G172" s="48">
        <f t="shared" si="13"/>
        <v>1380.1</v>
      </c>
      <c r="H172" s="76"/>
      <c r="I172" s="47">
        <f t="shared" si="14"/>
        <v>0</v>
      </c>
      <c r="J172" s="47" t="s">
        <v>4644</v>
      </c>
      <c r="K172" s="610"/>
    </row>
    <row r="173" spans="1:12">
      <c r="A173" s="34">
        <v>11367</v>
      </c>
      <c r="B173" s="7" t="s">
        <v>137</v>
      </c>
      <c r="C173" s="18" t="s">
        <v>2317</v>
      </c>
      <c r="D173" s="610" t="str">
        <f t="shared" si="12"/>
        <v>Фото</v>
      </c>
      <c r="E173" s="228" t="s">
        <v>351</v>
      </c>
      <c r="F173" s="50">
        <v>18</v>
      </c>
      <c r="G173" s="48">
        <f t="shared" si="13"/>
        <v>671.4</v>
      </c>
      <c r="H173" s="76"/>
      <c r="I173" s="47">
        <f t="shared" si="14"/>
        <v>0</v>
      </c>
      <c r="J173" s="47" t="s">
        <v>5407</v>
      </c>
      <c r="K173" s="610"/>
    </row>
    <row r="174" spans="1:12">
      <c r="A174" s="8">
        <v>13311</v>
      </c>
      <c r="B174" s="23" t="s">
        <v>137</v>
      </c>
      <c r="C174" s="20" t="s">
        <v>3136</v>
      </c>
      <c r="D174" s="610" t="str">
        <f t="shared" si="12"/>
        <v>Фото</v>
      </c>
      <c r="E174" s="239" t="s">
        <v>351</v>
      </c>
      <c r="F174" s="52">
        <v>16</v>
      </c>
      <c r="G174" s="48">
        <f t="shared" si="13"/>
        <v>596.79999999999995</v>
      </c>
      <c r="H174" s="76"/>
      <c r="I174" s="47">
        <f t="shared" si="14"/>
        <v>0</v>
      </c>
      <c r="J174" s="47" t="s">
        <v>4646</v>
      </c>
      <c r="K174" s="610"/>
    </row>
    <row r="175" spans="1:12">
      <c r="A175" s="34">
        <v>40428</v>
      </c>
      <c r="B175" s="24" t="s">
        <v>137</v>
      </c>
      <c r="C175" s="18" t="s">
        <v>1986</v>
      </c>
      <c r="D175" s="610" t="str">
        <f t="shared" si="12"/>
        <v>Фото</v>
      </c>
      <c r="E175" s="239" t="s">
        <v>351</v>
      </c>
      <c r="F175" s="50">
        <v>4</v>
      </c>
      <c r="G175" s="48">
        <f t="shared" si="13"/>
        <v>149.19999999999999</v>
      </c>
      <c r="H175" s="76"/>
      <c r="I175" s="47">
        <f t="shared" si="14"/>
        <v>0</v>
      </c>
      <c r="J175" s="47" t="s">
        <v>4645</v>
      </c>
      <c r="K175" s="610"/>
    </row>
    <row r="176" spans="1:12">
      <c r="A176" s="34">
        <v>18013</v>
      </c>
      <c r="B176" s="23" t="s">
        <v>137</v>
      </c>
      <c r="C176" s="18" t="s">
        <v>3260</v>
      </c>
      <c r="D176" s="610" t="str">
        <f t="shared" si="12"/>
        <v>Фото</v>
      </c>
      <c r="E176" s="239" t="s">
        <v>351</v>
      </c>
      <c r="F176" s="50">
        <v>1.5</v>
      </c>
      <c r="G176" s="48">
        <f t="shared" ref="G176:G207" si="15">I$2*F176</f>
        <v>55.949999999999996</v>
      </c>
      <c r="H176" s="76"/>
      <c r="I176" s="47">
        <f t="shared" ref="I176:I207" si="16">F176*H176</f>
        <v>0</v>
      </c>
      <c r="J176" s="47" t="s">
        <v>4647</v>
      </c>
      <c r="K176" s="610"/>
    </row>
    <row r="177" spans="1:11">
      <c r="A177" s="34">
        <v>18014</v>
      </c>
      <c r="B177" s="24" t="s">
        <v>137</v>
      </c>
      <c r="C177" s="21" t="s">
        <v>3259</v>
      </c>
      <c r="D177" s="610" t="str">
        <f t="shared" si="12"/>
        <v>Фото</v>
      </c>
      <c r="E177" s="239" t="s">
        <v>351</v>
      </c>
      <c r="F177" s="50">
        <v>1.5</v>
      </c>
      <c r="G177" s="48">
        <f t="shared" si="15"/>
        <v>55.949999999999996</v>
      </c>
      <c r="H177" s="76"/>
      <c r="I177" s="47">
        <f t="shared" si="16"/>
        <v>0</v>
      </c>
      <c r="J177" s="47" t="s">
        <v>4648</v>
      </c>
      <c r="K177" s="610"/>
    </row>
    <row r="178" spans="1:11">
      <c r="A178" s="34">
        <v>12941</v>
      </c>
      <c r="B178" s="347" t="s">
        <v>538</v>
      </c>
      <c r="C178" s="21" t="s">
        <v>3271</v>
      </c>
      <c r="D178" s="610" t="str">
        <f t="shared" si="12"/>
        <v>Фото</v>
      </c>
      <c r="E178" s="239" t="s">
        <v>351</v>
      </c>
      <c r="F178" s="50">
        <v>2</v>
      </c>
      <c r="G178" s="48">
        <f t="shared" si="15"/>
        <v>74.599999999999994</v>
      </c>
      <c r="H178" s="76"/>
      <c r="I178" s="47">
        <f t="shared" si="16"/>
        <v>0</v>
      </c>
      <c r="J178" s="47" t="s">
        <v>8664</v>
      </c>
      <c r="K178" s="610"/>
    </row>
    <row r="179" spans="1:11">
      <c r="A179" s="34">
        <v>11545</v>
      </c>
      <c r="B179" s="2" t="s">
        <v>137</v>
      </c>
      <c r="C179" s="18" t="s">
        <v>2925</v>
      </c>
      <c r="D179" s="610" t="str">
        <f t="shared" si="12"/>
        <v>Фото</v>
      </c>
      <c r="E179" s="235" t="s">
        <v>351</v>
      </c>
      <c r="F179" s="48">
        <v>4</v>
      </c>
      <c r="G179" s="48">
        <f t="shared" si="15"/>
        <v>149.19999999999999</v>
      </c>
      <c r="H179" s="76"/>
      <c r="I179" s="47">
        <f t="shared" si="16"/>
        <v>0</v>
      </c>
      <c r="J179" s="47" t="s">
        <v>8008</v>
      </c>
      <c r="K179" s="610"/>
    </row>
    <row r="180" spans="1:11">
      <c r="A180" s="34">
        <v>12853</v>
      </c>
      <c r="B180" s="2" t="s">
        <v>137</v>
      </c>
      <c r="C180" s="18" t="s">
        <v>4364</v>
      </c>
      <c r="D180" s="610" t="str">
        <f t="shared" si="12"/>
        <v>Фото</v>
      </c>
      <c r="E180" s="235" t="s">
        <v>351</v>
      </c>
      <c r="F180" s="48">
        <v>5</v>
      </c>
      <c r="G180" s="48">
        <f t="shared" si="15"/>
        <v>186.5</v>
      </c>
      <c r="H180" s="76"/>
      <c r="I180" s="47">
        <f t="shared" si="16"/>
        <v>0</v>
      </c>
      <c r="J180" s="47" t="s">
        <v>8596</v>
      </c>
      <c r="K180" s="610"/>
    </row>
    <row r="181" spans="1:11">
      <c r="A181" s="37">
        <v>40448</v>
      </c>
      <c r="B181" s="24" t="s">
        <v>137</v>
      </c>
      <c r="C181" s="21" t="s">
        <v>3603</v>
      </c>
      <c r="D181" s="610" t="str">
        <f t="shared" si="12"/>
        <v>Фото</v>
      </c>
      <c r="E181" s="239" t="s">
        <v>351</v>
      </c>
      <c r="F181" s="48">
        <v>2.2999999999999998</v>
      </c>
      <c r="G181" s="48">
        <f t="shared" si="15"/>
        <v>85.789999999999992</v>
      </c>
      <c r="H181" s="76"/>
      <c r="I181" s="47">
        <f t="shared" si="16"/>
        <v>0</v>
      </c>
      <c r="J181" s="47" t="s">
        <v>4651</v>
      </c>
      <c r="K181" s="610"/>
    </row>
    <row r="182" spans="1:11">
      <c r="A182" s="34">
        <v>18035</v>
      </c>
      <c r="B182" s="24" t="s">
        <v>137</v>
      </c>
      <c r="C182" s="365" t="s">
        <v>895</v>
      </c>
      <c r="D182" s="610" t="str">
        <f t="shared" si="12"/>
        <v>Фото</v>
      </c>
      <c r="E182" s="239" t="s">
        <v>351</v>
      </c>
      <c r="F182" s="48">
        <v>3.3</v>
      </c>
      <c r="G182" s="48">
        <f t="shared" si="15"/>
        <v>123.08999999999999</v>
      </c>
      <c r="H182" s="76"/>
      <c r="I182" s="47">
        <f t="shared" si="16"/>
        <v>0</v>
      </c>
      <c r="J182" s="47" t="s">
        <v>4650</v>
      </c>
      <c r="K182" s="610"/>
    </row>
    <row r="183" spans="1:11">
      <c r="A183" s="34">
        <v>40437</v>
      </c>
      <c r="B183" s="24" t="s">
        <v>137</v>
      </c>
      <c r="C183" s="21" t="s">
        <v>808</v>
      </c>
      <c r="D183" s="610" t="str">
        <f t="shared" si="12"/>
        <v>Фото</v>
      </c>
      <c r="E183" s="239" t="s">
        <v>351</v>
      </c>
      <c r="F183" s="48">
        <v>10</v>
      </c>
      <c r="G183" s="48">
        <f t="shared" si="15"/>
        <v>373</v>
      </c>
      <c r="H183" s="76"/>
      <c r="I183" s="47">
        <f t="shared" si="16"/>
        <v>0</v>
      </c>
      <c r="J183" s="47" t="s">
        <v>4652</v>
      </c>
      <c r="K183" s="610"/>
    </row>
    <row r="184" spans="1:11">
      <c r="A184" s="34">
        <v>17252</v>
      </c>
      <c r="B184" s="322" t="s">
        <v>48</v>
      </c>
      <c r="C184" s="18" t="s">
        <v>2676</v>
      </c>
      <c r="D184" s="610" t="str">
        <f t="shared" si="12"/>
        <v>Фото</v>
      </c>
      <c r="E184" s="239" t="s">
        <v>351</v>
      </c>
      <c r="F184" s="48">
        <v>22</v>
      </c>
      <c r="G184" s="48">
        <f t="shared" si="15"/>
        <v>820.59999999999991</v>
      </c>
      <c r="H184" s="76"/>
      <c r="I184" s="47">
        <f t="shared" si="16"/>
        <v>0</v>
      </c>
      <c r="J184" s="47" t="s">
        <v>4653</v>
      </c>
      <c r="K184" s="610"/>
    </row>
    <row r="185" spans="1:11">
      <c r="A185" s="34">
        <v>18018</v>
      </c>
      <c r="B185" s="24" t="s">
        <v>137</v>
      </c>
      <c r="C185" s="22" t="s">
        <v>548</v>
      </c>
      <c r="D185" s="610" t="str">
        <f t="shared" si="12"/>
        <v>Фото</v>
      </c>
      <c r="E185" s="239" t="s">
        <v>351</v>
      </c>
      <c r="F185" s="48">
        <v>38</v>
      </c>
      <c r="G185" s="48">
        <f t="shared" si="15"/>
        <v>1417.3999999999999</v>
      </c>
      <c r="H185" s="76"/>
      <c r="I185" s="47">
        <f t="shared" si="16"/>
        <v>0</v>
      </c>
      <c r="J185" s="47" t="s">
        <v>4654</v>
      </c>
      <c r="K185" s="610"/>
    </row>
    <row r="186" spans="1:11">
      <c r="A186" s="34">
        <v>18071</v>
      </c>
      <c r="B186" s="24" t="s">
        <v>137</v>
      </c>
      <c r="C186" s="22" t="s">
        <v>208</v>
      </c>
      <c r="D186" s="610" t="str">
        <f t="shared" si="12"/>
        <v>Фото</v>
      </c>
      <c r="E186" s="235" t="s">
        <v>351</v>
      </c>
      <c r="F186" s="50">
        <v>7</v>
      </c>
      <c r="G186" s="48">
        <f t="shared" si="15"/>
        <v>261.09999999999997</v>
      </c>
      <c r="H186" s="76"/>
      <c r="I186" s="47">
        <f t="shared" si="16"/>
        <v>0</v>
      </c>
      <c r="J186" s="47" t="s">
        <v>4655</v>
      </c>
      <c r="K186" s="610"/>
    </row>
    <row r="187" spans="1:11">
      <c r="A187" s="8">
        <v>13334</v>
      </c>
      <c r="B187" s="23" t="s">
        <v>137</v>
      </c>
      <c r="C187" s="371" t="s">
        <v>209</v>
      </c>
      <c r="D187" s="610" t="str">
        <f t="shared" si="12"/>
        <v>Фото</v>
      </c>
      <c r="E187" s="235" t="s">
        <v>351</v>
      </c>
      <c r="F187" s="52">
        <v>7</v>
      </c>
      <c r="G187" s="48">
        <f t="shared" si="15"/>
        <v>261.09999999999997</v>
      </c>
      <c r="H187" s="76"/>
      <c r="I187" s="47">
        <f t="shared" si="16"/>
        <v>0</v>
      </c>
      <c r="J187" s="47" t="s">
        <v>4656</v>
      </c>
      <c r="K187" s="610"/>
    </row>
    <row r="188" spans="1:11">
      <c r="A188" s="34">
        <v>18021</v>
      </c>
      <c r="B188" s="23" t="s">
        <v>138</v>
      </c>
      <c r="C188" s="22" t="s">
        <v>4365</v>
      </c>
      <c r="D188" s="610" t="str">
        <f t="shared" si="12"/>
        <v>Фото</v>
      </c>
      <c r="E188" s="239" t="s">
        <v>351</v>
      </c>
      <c r="F188" s="50">
        <v>1</v>
      </c>
      <c r="G188" s="48">
        <f t="shared" si="15"/>
        <v>37.299999999999997</v>
      </c>
      <c r="H188" s="76"/>
      <c r="I188" s="47">
        <f t="shared" si="16"/>
        <v>0</v>
      </c>
      <c r="J188" s="47" t="s">
        <v>4658</v>
      </c>
      <c r="K188" s="610"/>
    </row>
    <row r="189" spans="1:11">
      <c r="A189" s="34">
        <v>18022</v>
      </c>
      <c r="B189" s="23" t="s">
        <v>137</v>
      </c>
      <c r="C189" s="22" t="s">
        <v>1987</v>
      </c>
      <c r="D189" s="610" t="str">
        <f t="shared" si="12"/>
        <v>Фото</v>
      </c>
      <c r="E189" s="235" t="s">
        <v>351</v>
      </c>
      <c r="F189" s="50">
        <v>1.3</v>
      </c>
      <c r="G189" s="48">
        <f t="shared" si="15"/>
        <v>48.489999999999995</v>
      </c>
      <c r="H189" s="76"/>
      <c r="I189" s="47">
        <f t="shared" si="16"/>
        <v>0</v>
      </c>
      <c r="J189" s="47" t="s">
        <v>4657</v>
      </c>
      <c r="K189" s="610"/>
    </row>
    <row r="190" spans="1:11">
      <c r="A190" s="2">
        <v>34082</v>
      </c>
      <c r="B190" s="336" t="s">
        <v>140</v>
      </c>
      <c r="C190" s="17" t="s">
        <v>3373</v>
      </c>
      <c r="D190" s="610" t="str">
        <f t="shared" si="12"/>
        <v>Фото</v>
      </c>
      <c r="E190" s="566" t="s">
        <v>351</v>
      </c>
      <c r="F190" s="51">
        <v>4</v>
      </c>
      <c r="G190" s="48">
        <f t="shared" si="15"/>
        <v>149.19999999999999</v>
      </c>
      <c r="H190" s="76"/>
      <c r="I190" s="47">
        <f t="shared" si="16"/>
        <v>0</v>
      </c>
      <c r="J190" s="47" t="s">
        <v>4663</v>
      </c>
      <c r="K190" s="610"/>
    </row>
    <row r="191" spans="1:11">
      <c r="A191" s="34">
        <v>18024</v>
      </c>
      <c r="B191" s="24" t="s">
        <v>137</v>
      </c>
      <c r="C191" s="22" t="s">
        <v>1988</v>
      </c>
      <c r="D191" s="610" t="str">
        <f t="shared" si="12"/>
        <v>Фото</v>
      </c>
      <c r="E191" s="239" t="s">
        <v>351</v>
      </c>
      <c r="F191" s="50">
        <v>1.5</v>
      </c>
      <c r="G191" s="48">
        <f t="shared" si="15"/>
        <v>55.949999999999996</v>
      </c>
      <c r="H191" s="73"/>
      <c r="I191" s="47">
        <f t="shared" si="16"/>
        <v>0</v>
      </c>
      <c r="J191" s="47" t="s">
        <v>4664</v>
      </c>
      <c r="K191" s="610"/>
    </row>
    <row r="192" spans="1:11">
      <c r="A192" s="34">
        <v>16085</v>
      </c>
      <c r="B192" s="23" t="s">
        <v>138</v>
      </c>
      <c r="C192" s="22" t="s">
        <v>210</v>
      </c>
      <c r="D192" s="610" t="str">
        <f t="shared" si="12"/>
        <v>Фото</v>
      </c>
      <c r="E192" s="239" t="s">
        <v>351</v>
      </c>
      <c r="F192" s="50">
        <v>1.5</v>
      </c>
      <c r="G192" s="48">
        <f t="shared" si="15"/>
        <v>55.949999999999996</v>
      </c>
      <c r="H192" s="76"/>
      <c r="I192" s="47">
        <f t="shared" si="16"/>
        <v>0</v>
      </c>
      <c r="J192" s="47" t="s">
        <v>4659</v>
      </c>
      <c r="K192" s="610"/>
    </row>
    <row r="193" spans="1:11">
      <c r="A193" s="2">
        <v>34081</v>
      </c>
      <c r="B193" s="336" t="s">
        <v>140</v>
      </c>
      <c r="C193" s="372" t="s">
        <v>1989</v>
      </c>
      <c r="D193" s="610" t="str">
        <f t="shared" si="12"/>
        <v>Фото</v>
      </c>
      <c r="E193" s="566" t="s">
        <v>351</v>
      </c>
      <c r="F193" s="51">
        <v>4</v>
      </c>
      <c r="G193" s="48">
        <f t="shared" si="15"/>
        <v>149.19999999999999</v>
      </c>
      <c r="H193" s="76"/>
      <c r="I193" s="47">
        <f t="shared" si="16"/>
        <v>0</v>
      </c>
      <c r="J193" s="47" t="s">
        <v>4662</v>
      </c>
      <c r="K193" s="610"/>
    </row>
    <row r="194" spans="1:11">
      <c r="A194" s="34">
        <v>19014</v>
      </c>
      <c r="B194" s="336" t="s">
        <v>140</v>
      </c>
      <c r="C194" s="22" t="s">
        <v>1988</v>
      </c>
      <c r="D194" s="610" t="str">
        <f t="shared" si="12"/>
        <v>Фото</v>
      </c>
      <c r="E194" s="239" t="s">
        <v>351</v>
      </c>
      <c r="F194" s="48">
        <v>2.7</v>
      </c>
      <c r="G194" s="48">
        <f t="shared" si="15"/>
        <v>100.71</v>
      </c>
      <c r="H194" s="76"/>
      <c r="I194" s="47">
        <f t="shared" si="16"/>
        <v>0</v>
      </c>
      <c r="J194" s="47" t="s">
        <v>4660</v>
      </c>
      <c r="K194" s="610"/>
    </row>
    <row r="195" spans="1:11">
      <c r="A195" s="34">
        <v>18025</v>
      </c>
      <c r="B195" s="336" t="s">
        <v>140</v>
      </c>
      <c r="C195" s="22" t="s">
        <v>210</v>
      </c>
      <c r="D195" s="610" t="str">
        <f t="shared" si="12"/>
        <v>Фото</v>
      </c>
      <c r="E195" s="239" t="s">
        <v>351</v>
      </c>
      <c r="F195" s="55">
        <v>2.8</v>
      </c>
      <c r="G195" s="48">
        <f t="shared" si="15"/>
        <v>104.43999999999998</v>
      </c>
      <c r="H195" s="73"/>
      <c r="I195" s="47">
        <f t="shared" si="16"/>
        <v>0</v>
      </c>
      <c r="J195" s="47" t="s">
        <v>4661</v>
      </c>
      <c r="K195" s="610"/>
    </row>
    <row r="196" spans="1:11">
      <c r="A196" s="34">
        <v>40450</v>
      </c>
      <c r="B196" s="24" t="s">
        <v>137</v>
      </c>
      <c r="C196" s="21" t="s">
        <v>4133</v>
      </c>
      <c r="D196" s="610" t="str">
        <f t="shared" si="12"/>
        <v>Фото</v>
      </c>
      <c r="E196" s="239" t="s">
        <v>351</v>
      </c>
      <c r="F196" s="50">
        <v>1.4</v>
      </c>
      <c r="G196" s="48">
        <f t="shared" si="15"/>
        <v>52.219999999999992</v>
      </c>
      <c r="H196" s="76"/>
      <c r="I196" s="47">
        <f t="shared" si="16"/>
        <v>0</v>
      </c>
      <c r="J196" s="47" t="s">
        <v>4812</v>
      </c>
      <c r="K196" s="610"/>
    </row>
    <row r="197" spans="1:11">
      <c r="A197" s="34">
        <v>34078</v>
      </c>
      <c r="B197" s="347" t="s">
        <v>95</v>
      </c>
      <c r="C197" s="21" t="s">
        <v>2318</v>
      </c>
      <c r="D197" s="610" t="str">
        <f t="shared" si="12"/>
        <v>Фото</v>
      </c>
      <c r="E197" s="235" t="s">
        <v>351</v>
      </c>
      <c r="F197" s="50">
        <v>2.2000000000000002</v>
      </c>
      <c r="G197" s="48">
        <f t="shared" si="15"/>
        <v>82.06</v>
      </c>
      <c r="H197" s="76"/>
      <c r="I197" s="47">
        <f t="shared" si="16"/>
        <v>0</v>
      </c>
      <c r="J197" s="47" t="s">
        <v>8012</v>
      </c>
      <c r="K197" s="610"/>
    </row>
    <row r="198" spans="1:11">
      <c r="A198" s="34">
        <v>11677</v>
      </c>
      <c r="B198" s="7" t="s">
        <v>137</v>
      </c>
      <c r="C198" s="21" t="s">
        <v>4134</v>
      </c>
      <c r="D198" s="610" t="str">
        <f t="shared" si="12"/>
        <v>Фото</v>
      </c>
      <c r="E198" s="534" t="s">
        <v>134</v>
      </c>
      <c r="F198" s="50">
        <v>16</v>
      </c>
      <c r="G198" s="48">
        <f t="shared" si="15"/>
        <v>596.79999999999995</v>
      </c>
      <c r="H198" s="76"/>
      <c r="I198" s="47">
        <f t="shared" si="16"/>
        <v>0</v>
      </c>
      <c r="J198" s="47" t="s">
        <v>6986</v>
      </c>
      <c r="K198" s="610"/>
    </row>
    <row r="199" spans="1:11">
      <c r="A199" s="8">
        <v>40474</v>
      </c>
      <c r="B199" s="23" t="s">
        <v>137</v>
      </c>
      <c r="C199" s="371" t="s">
        <v>809</v>
      </c>
      <c r="D199" s="610" t="str">
        <f t="shared" ref="D199:D262" si="17">HYPERLINK(J199,"Фото")</f>
        <v>Фото</v>
      </c>
      <c r="E199" s="235" t="s">
        <v>351</v>
      </c>
      <c r="F199" s="52">
        <v>2.8</v>
      </c>
      <c r="G199" s="48">
        <f t="shared" si="15"/>
        <v>104.43999999999998</v>
      </c>
      <c r="H199" s="76"/>
      <c r="I199" s="47">
        <f t="shared" si="16"/>
        <v>0</v>
      </c>
      <c r="J199" s="47" t="s">
        <v>4665</v>
      </c>
      <c r="K199" s="610"/>
    </row>
    <row r="200" spans="1:11">
      <c r="A200" s="8">
        <v>11051</v>
      </c>
      <c r="B200" s="2" t="s">
        <v>137</v>
      </c>
      <c r="C200" s="371" t="s">
        <v>520</v>
      </c>
      <c r="D200" s="610" t="str">
        <f t="shared" si="17"/>
        <v>Фото</v>
      </c>
      <c r="E200" s="308" t="s">
        <v>351</v>
      </c>
      <c r="F200" s="52">
        <v>1.5</v>
      </c>
      <c r="G200" s="48">
        <f t="shared" si="15"/>
        <v>55.949999999999996</v>
      </c>
      <c r="H200" s="76"/>
      <c r="I200" s="47">
        <f t="shared" si="16"/>
        <v>0</v>
      </c>
      <c r="J200" s="47" t="s">
        <v>6938</v>
      </c>
      <c r="K200" s="610"/>
    </row>
    <row r="201" spans="1:11">
      <c r="A201" s="8">
        <v>13314</v>
      </c>
      <c r="B201" s="23" t="s">
        <v>137</v>
      </c>
      <c r="C201" s="20" t="s">
        <v>2921</v>
      </c>
      <c r="D201" s="610" t="str">
        <f t="shared" si="17"/>
        <v>Фото</v>
      </c>
      <c r="E201" s="235" t="s">
        <v>351</v>
      </c>
      <c r="F201" s="52">
        <v>2.5</v>
      </c>
      <c r="G201" s="48">
        <f t="shared" si="15"/>
        <v>93.25</v>
      </c>
      <c r="H201" s="76"/>
      <c r="I201" s="47">
        <f t="shared" si="16"/>
        <v>0</v>
      </c>
      <c r="J201" s="47" t="s">
        <v>4666</v>
      </c>
      <c r="K201" s="610"/>
    </row>
    <row r="202" spans="1:11">
      <c r="A202" s="34">
        <v>18027</v>
      </c>
      <c r="B202" s="24" t="s">
        <v>137</v>
      </c>
      <c r="C202" s="18" t="s">
        <v>2514</v>
      </c>
      <c r="D202" s="610" t="str">
        <f t="shared" si="17"/>
        <v>Фото</v>
      </c>
      <c r="E202" s="235" t="s">
        <v>351</v>
      </c>
      <c r="F202" s="50">
        <v>2.5</v>
      </c>
      <c r="G202" s="48">
        <f t="shared" si="15"/>
        <v>93.25</v>
      </c>
      <c r="H202" s="76"/>
      <c r="I202" s="47">
        <f t="shared" si="16"/>
        <v>0</v>
      </c>
      <c r="J202" s="47" t="s">
        <v>4667</v>
      </c>
      <c r="K202" s="610"/>
    </row>
    <row r="203" spans="1:11">
      <c r="A203" s="34">
        <v>18072</v>
      </c>
      <c r="B203" s="24" t="s">
        <v>137</v>
      </c>
      <c r="C203" s="22" t="s">
        <v>211</v>
      </c>
      <c r="D203" s="610" t="str">
        <f t="shared" si="17"/>
        <v>Фото</v>
      </c>
      <c r="E203" s="235" t="s">
        <v>351</v>
      </c>
      <c r="F203" s="48">
        <v>6</v>
      </c>
      <c r="G203" s="48">
        <f t="shared" si="15"/>
        <v>223.79999999999998</v>
      </c>
      <c r="H203" s="76"/>
      <c r="I203" s="47">
        <f t="shared" si="16"/>
        <v>0</v>
      </c>
      <c r="J203" s="47" t="s">
        <v>4668</v>
      </c>
      <c r="K203" s="610"/>
    </row>
    <row r="204" spans="1:11">
      <c r="A204" s="34">
        <v>18030</v>
      </c>
      <c r="B204" s="24" t="s">
        <v>137</v>
      </c>
      <c r="C204" s="22" t="s">
        <v>212</v>
      </c>
      <c r="D204" s="610" t="str">
        <f t="shared" si="17"/>
        <v>Фото</v>
      </c>
      <c r="E204" s="235" t="s">
        <v>351</v>
      </c>
      <c r="F204" s="50">
        <v>3.5</v>
      </c>
      <c r="G204" s="48">
        <f t="shared" si="15"/>
        <v>130.54999999999998</v>
      </c>
      <c r="H204" s="76"/>
      <c r="I204" s="47">
        <f t="shared" si="16"/>
        <v>0</v>
      </c>
      <c r="J204" s="47" t="s">
        <v>4669</v>
      </c>
      <c r="K204" s="610"/>
    </row>
    <row r="205" spans="1:11" ht="14.4">
      <c r="A205" s="34">
        <v>40582</v>
      </c>
      <c r="B205" s="24" t="s">
        <v>137</v>
      </c>
      <c r="C205" s="18" t="s">
        <v>2319</v>
      </c>
      <c r="D205" s="610" t="str">
        <f t="shared" si="17"/>
        <v>Фото</v>
      </c>
      <c r="E205" s="235" t="s">
        <v>351</v>
      </c>
      <c r="F205" s="56">
        <v>1</v>
      </c>
      <c r="G205" s="48">
        <f t="shared" si="15"/>
        <v>37.299999999999997</v>
      </c>
      <c r="H205" s="76"/>
      <c r="I205" s="47">
        <f t="shared" si="16"/>
        <v>0</v>
      </c>
      <c r="J205" s="47" t="s">
        <v>4670</v>
      </c>
      <c r="K205" s="610"/>
    </row>
    <row r="206" spans="1:11">
      <c r="A206" s="8">
        <v>13329</v>
      </c>
      <c r="B206" s="23" t="s">
        <v>137</v>
      </c>
      <c r="C206" s="371" t="s">
        <v>213</v>
      </c>
      <c r="D206" s="610" t="str">
        <f t="shared" si="17"/>
        <v>Фото</v>
      </c>
      <c r="E206" s="235" t="s">
        <v>351</v>
      </c>
      <c r="F206" s="52">
        <v>7</v>
      </c>
      <c r="G206" s="48">
        <f t="shared" si="15"/>
        <v>261.09999999999997</v>
      </c>
      <c r="H206" s="76"/>
      <c r="I206" s="47">
        <f t="shared" si="16"/>
        <v>0</v>
      </c>
      <c r="J206" s="47" t="s">
        <v>4671</v>
      </c>
      <c r="K206" s="610"/>
    </row>
    <row r="207" spans="1:11">
      <c r="A207" s="34">
        <v>18033</v>
      </c>
      <c r="B207" s="24" t="s">
        <v>137</v>
      </c>
      <c r="C207" s="18" t="s">
        <v>2497</v>
      </c>
      <c r="D207" s="610" t="str">
        <f t="shared" si="17"/>
        <v>Фото</v>
      </c>
      <c r="E207" s="235" t="s">
        <v>351</v>
      </c>
      <c r="F207" s="57">
        <v>1.5</v>
      </c>
      <c r="G207" s="48">
        <f t="shared" si="15"/>
        <v>55.949999999999996</v>
      </c>
      <c r="H207" s="76"/>
      <c r="I207" s="47">
        <f t="shared" si="16"/>
        <v>0</v>
      </c>
      <c r="J207" s="47" t="s">
        <v>4672</v>
      </c>
      <c r="K207" s="610"/>
    </row>
    <row r="208" spans="1:11">
      <c r="A208" s="8">
        <v>13315</v>
      </c>
      <c r="B208" s="320" t="s">
        <v>140</v>
      </c>
      <c r="C208" s="371" t="s">
        <v>214</v>
      </c>
      <c r="D208" s="610" t="str">
        <f t="shared" si="17"/>
        <v>Фото</v>
      </c>
      <c r="E208" s="235" t="s">
        <v>351</v>
      </c>
      <c r="F208" s="52">
        <v>2.2000000000000002</v>
      </c>
      <c r="G208" s="48">
        <f t="shared" ref="G208:G239" si="18">I$2*F208</f>
        <v>82.06</v>
      </c>
      <c r="H208" s="76"/>
      <c r="I208" s="47">
        <f t="shared" ref="I208:I239" si="19">F208*H208</f>
        <v>0</v>
      </c>
      <c r="J208" s="47" t="s">
        <v>4673</v>
      </c>
      <c r="K208" s="610"/>
    </row>
    <row r="209" spans="1:11">
      <c r="A209" s="8">
        <v>13316</v>
      </c>
      <c r="B209" s="303" t="s">
        <v>69</v>
      </c>
      <c r="C209" s="371" t="s">
        <v>215</v>
      </c>
      <c r="D209" s="610" t="str">
        <f t="shared" si="17"/>
        <v>Фото</v>
      </c>
      <c r="E209" s="239" t="s">
        <v>351</v>
      </c>
      <c r="F209" s="52">
        <v>2.2000000000000002</v>
      </c>
      <c r="G209" s="48">
        <f t="shared" si="18"/>
        <v>82.06</v>
      </c>
      <c r="H209" s="76"/>
      <c r="I209" s="47">
        <f t="shared" si="19"/>
        <v>0</v>
      </c>
      <c r="J209" s="47" t="s">
        <v>4674</v>
      </c>
      <c r="K209" s="610"/>
    </row>
    <row r="210" spans="1:11">
      <c r="A210" s="8">
        <v>13320</v>
      </c>
      <c r="B210" s="23" t="s">
        <v>137</v>
      </c>
      <c r="C210" s="32" t="s">
        <v>378</v>
      </c>
      <c r="D210" s="610" t="str">
        <f t="shared" si="17"/>
        <v>Фото</v>
      </c>
      <c r="E210" s="239" t="s">
        <v>351</v>
      </c>
      <c r="F210" s="52">
        <v>0.55000000000000004</v>
      </c>
      <c r="G210" s="48">
        <f t="shared" si="18"/>
        <v>20.515000000000001</v>
      </c>
      <c r="H210" s="76"/>
      <c r="I210" s="47">
        <f t="shared" si="19"/>
        <v>0</v>
      </c>
      <c r="J210" s="47" t="s">
        <v>4675</v>
      </c>
      <c r="K210" s="610"/>
    </row>
    <row r="211" spans="1:11">
      <c r="A211" s="8">
        <v>13344</v>
      </c>
      <c r="B211" s="23" t="s">
        <v>137</v>
      </c>
      <c r="C211" s="32" t="s">
        <v>402</v>
      </c>
      <c r="D211" s="610" t="str">
        <f t="shared" si="17"/>
        <v>Фото</v>
      </c>
      <c r="E211" s="239" t="s">
        <v>351</v>
      </c>
      <c r="F211" s="52">
        <v>1.7</v>
      </c>
      <c r="G211" s="48">
        <f t="shared" si="18"/>
        <v>63.41</v>
      </c>
      <c r="H211" s="76"/>
      <c r="I211" s="47">
        <f t="shared" si="19"/>
        <v>0</v>
      </c>
      <c r="J211" s="47" t="s">
        <v>4676</v>
      </c>
      <c r="K211" s="610"/>
    </row>
    <row r="212" spans="1:11">
      <c r="A212" s="34">
        <v>18034</v>
      </c>
      <c r="B212" s="24" t="s">
        <v>137</v>
      </c>
      <c r="C212" s="365" t="s">
        <v>810</v>
      </c>
      <c r="D212" s="610" t="str">
        <f t="shared" si="17"/>
        <v>Фото</v>
      </c>
      <c r="E212" s="239" t="s">
        <v>351</v>
      </c>
      <c r="F212" s="48">
        <v>1.5</v>
      </c>
      <c r="G212" s="48">
        <f t="shared" si="18"/>
        <v>55.949999999999996</v>
      </c>
      <c r="H212" s="76"/>
      <c r="I212" s="47">
        <f t="shared" si="19"/>
        <v>0</v>
      </c>
      <c r="J212" s="47" t="s">
        <v>4677</v>
      </c>
      <c r="K212" s="610"/>
    </row>
    <row r="213" spans="1:11">
      <c r="A213" s="34">
        <v>18019</v>
      </c>
      <c r="B213" s="24" t="s">
        <v>137</v>
      </c>
      <c r="C213" s="365" t="s">
        <v>1603</v>
      </c>
      <c r="D213" s="610" t="str">
        <f t="shared" si="17"/>
        <v>Фото</v>
      </c>
      <c r="E213" s="239" t="s">
        <v>351</v>
      </c>
      <c r="F213" s="48">
        <v>2.5</v>
      </c>
      <c r="G213" s="48">
        <f t="shared" si="18"/>
        <v>93.25</v>
      </c>
      <c r="H213" s="76"/>
      <c r="I213" s="47">
        <f t="shared" si="19"/>
        <v>0</v>
      </c>
      <c r="J213" s="47" t="s">
        <v>4678</v>
      </c>
      <c r="K213" s="610"/>
    </row>
    <row r="214" spans="1:11">
      <c r="A214" s="34">
        <v>40449</v>
      </c>
      <c r="B214" s="24" t="s">
        <v>137</v>
      </c>
      <c r="C214" s="18" t="s">
        <v>2813</v>
      </c>
      <c r="D214" s="610" t="str">
        <f t="shared" si="17"/>
        <v>Фото</v>
      </c>
      <c r="E214" s="239" t="s">
        <v>351</v>
      </c>
      <c r="F214" s="50">
        <v>4.5</v>
      </c>
      <c r="G214" s="48">
        <f t="shared" si="18"/>
        <v>167.85</v>
      </c>
      <c r="H214" s="76"/>
      <c r="I214" s="47">
        <f t="shared" si="19"/>
        <v>0</v>
      </c>
      <c r="J214" s="47" t="s">
        <v>8452</v>
      </c>
      <c r="K214" s="610"/>
    </row>
    <row r="215" spans="1:11">
      <c r="A215" s="34">
        <v>24056</v>
      </c>
      <c r="B215" s="24" t="s">
        <v>137</v>
      </c>
      <c r="C215" s="22" t="s">
        <v>1604</v>
      </c>
      <c r="D215" s="610" t="str">
        <f t="shared" si="17"/>
        <v>Фото</v>
      </c>
      <c r="E215" s="239" t="s">
        <v>351</v>
      </c>
      <c r="F215" s="50">
        <v>5.5</v>
      </c>
      <c r="G215" s="48">
        <f t="shared" si="18"/>
        <v>205.14999999999998</v>
      </c>
      <c r="H215" s="76"/>
      <c r="I215" s="47">
        <f t="shared" si="19"/>
        <v>0</v>
      </c>
      <c r="J215" s="47" t="s">
        <v>4679</v>
      </c>
      <c r="K215" s="610"/>
    </row>
    <row r="216" spans="1:11">
      <c r="A216" s="34">
        <v>11215</v>
      </c>
      <c r="B216" s="7" t="s">
        <v>137</v>
      </c>
      <c r="C216" s="18" t="s">
        <v>2320</v>
      </c>
      <c r="D216" s="610" t="str">
        <f t="shared" si="17"/>
        <v>Фото</v>
      </c>
      <c r="E216" s="239" t="s">
        <v>351</v>
      </c>
      <c r="F216" s="50">
        <v>5.5</v>
      </c>
      <c r="G216" s="48">
        <f t="shared" si="18"/>
        <v>205.14999999999998</v>
      </c>
      <c r="H216" s="76"/>
      <c r="I216" s="47">
        <f t="shared" si="19"/>
        <v>0</v>
      </c>
      <c r="J216" s="47" t="s">
        <v>7993</v>
      </c>
      <c r="K216" s="610"/>
    </row>
    <row r="217" spans="1:11">
      <c r="A217" s="34">
        <v>11651</v>
      </c>
      <c r="B217" s="306" t="s">
        <v>21</v>
      </c>
      <c r="C217" s="22" t="s">
        <v>779</v>
      </c>
      <c r="D217" s="610" t="str">
        <f t="shared" si="17"/>
        <v>Фото</v>
      </c>
      <c r="E217" s="228" t="s">
        <v>351</v>
      </c>
      <c r="F217" s="50">
        <v>2</v>
      </c>
      <c r="G217" s="48">
        <f t="shared" si="18"/>
        <v>74.599999999999994</v>
      </c>
      <c r="H217" s="76"/>
      <c r="I217" s="47">
        <f t="shared" si="19"/>
        <v>0</v>
      </c>
      <c r="J217" s="47" t="s">
        <v>8009</v>
      </c>
      <c r="K217" s="610"/>
    </row>
    <row r="218" spans="1:11">
      <c r="A218" s="34">
        <v>40088</v>
      </c>
      <c r="B218" s="459" t="s">
        <v>70</v>
      </c>
      <c r="C218" s="22" t="s">
        <v>1781</v>
      </c>
      <c r="D218" s="610" t="str">
        <f t="shared" si="17"/>
        <v>Фото</v>
      </c>
      <c r="E218" s="239" t="s">
        <v>351</v>
      </c>
      <c r="F218" s="50">
        <v>4</v>
      </c>
      <c r="G218" s="48">
        <f t="shared" si="18"/>
        <v>149.19999999999999</v>
      </c>
      <c r="H218" s="76"/>
      <c r="I218" s="47">
        <f t="shared" si="19"/>
        <v>0</v>
      </c>
      <c r="J218" s="47" t="s">
        <v>4680</v>
      </c>
      <c r="K218" s="610"/>
    </row>
    <row r="219" spans="1:11">
      <c r="A219" s="34">
        <v>18036</v>
      </c>
      <c r="B219" s="24" t="s">
        <v>137</v>
      </c>
      <c r="C219" s="18" t="s">
        <v>2838</v>
      </c>
      <c r="D219" s="610" t="str">
        <f t="shared" si="17"/>
        <v>Фото</v>
      </c>
      <c r="E219" s="239" t="s">
        <v>351</v>
      </c>
      <c r="F219" s="48">
        <v>1</v>
      </c>
      <c r="G219" s="48">
        <f t="shared" si="18"/>
        <v>37.299999999999997</v>
      </c>
      <c r="H219" s="76"/>
      <c r="I219" s="47">
        <f t="shared" si="19"/>
        <v>0</v>
      </c>
      <c r="J219" s="47" t="s">
        <v>4681</v>
      </c>
      <c r="K219" s="610"/>
    </row>
    <row r="220" spans="1:11">
      <c r="A220" s="34">
        <v>18037</v>
      </c>
      <c r="B220" s="24" t="s">
        <v>137</v>
      </c>
      <c r="C220" s="365" t="s">
        <v>1990</v>
      </c>
      <c r="D220" s="610" t="str">
        <f t="shared" si="17"/>
        <v>Фото</v>
      </c>
      <c r="E220" s="239" t="s">
        <v>351</v>
      </c>
      <c r="F220" s="50">
        <v>3</v>
      </c>
      <c r="G220" s="48">
        <f t="shared" si="18"/>
        <v>111.89999999999999</v>
      </c>
      <c r="H220" s="76"/>
      <c r="I220" s="47">
        <f t="shared" si="19"/>
        <v>0</v>
      </c>
      <c r="J220" s="47" t="s">
        <v>4682</v>
      </c>
      <c r="K220" s="610"/>
    </row>
    <row r="221" spans="1:11">
      <c r="A221" s="8">
        <v>13317</v>
      </c>
      <c r="B221" s="24" t="s">
        <v>137</v>
      </c>
      <c r="C221" s="365" t="s">
        <v>1991</v>
      </c>
      <c r="D221" s="610" t="str">
        <f t="shared" si="17"/>
        <v>Фото</v>
      </c>
      <c r="E221" s="239" t="s">
        <v>351</v>
      </c>
      <c r="F221" s="52">
        <v>3</v>
      </c>
      <c r="G221" s="48">
        <f t="shared" si="18"/>
        <v>111.89999999999999</v>
      </c>
      <c r="H221" s="76"/>
      <c r="I221" s="47">
        <f t="shared" si="19"/>
        <v>0</v>
      </c>
      <c r="J221" s="47" t="s">
        <v>4683</v>
      </c>
      <c r="K221" s="610"/>
    </row>
    <row r="222" spans="1:11">
      <c r="A222" s="34">
        <v>18038</v>
      </c>
      <c r="B222" s="320" t="s">
        <v>140</v>
      </c>
      <c r="C222" s="22" t="s">
        <v>4366</v>
      </c>
      <c r="D222" s="610" t="str">
        <f t="shared" si="17"/>
        <v>Фото</v>
      </c>
      <c r="E222" s="235" t="s">
        <v>351</v>
      </c>
      <c r="F222" s="48">
        <v>6</v>
      </c>
      <c r="G222" s="48">
        <f t="shared" si="18"/>
        <v>223.79999999999998</v>
      </c>
      <c r="H222" s="76"/>
      <c r="I222" s="47">
        <f t="shared" si="19"/>
        <v>0</v>
      </c>
      <c r="J222" s="47" t="s">
        <v>4684</v>
      </c>
      <c r="K222" s="610"/>
    </row>
    <row r="223" spans="1:11">
      <c r="A223" s="34">
        <v>11795</v>
      </c>
      <c r="B223" s="320" t="s">
        <v>140</v>
      </c>
      <c r="C223" s="22" t="s">
        <v>4326</v>
      </c>
      <c r="D223" s="610" t="str">
        <f t="shared" si="17"/>
        <v>Фото</v>
      </c>
      <c r="E223" s="235" t="s">
        <v>351</v>
      </c>
      <c r="F223" s="48">
        <v>6</v>
      </c>
      <c r="G223" s="48">
        <f t="shared" si="18"/>
        <v>223.79999999999998</v>
      </c>
      <c r="H223" s="76"/>
      <c r="I223" s="47">
        <f t="shared" si="19"/>
        <v>0</v>
      </c>
      <c r="J223" s="47" t="s">
        <v>7465</v>
      </c>
      <c r="K223" s="610"/>
    </row>
    <row r="224" spans="1:11">
      <c r="A224" s="34">
        <v>11796</v>
      </c>
      <c r="B224" s="320" t="s">
        <v>140</v>
      </c>
      <c r="C224" s="22" t="s">
        <v>4327</v>
      </c>
      <c r="D224" s="610" t="str">
        <f t="shared" si="17"/>
        <v>Фото</v>
      </c>
      <c r="E224" s="235" t="s">
        <v>351</v>
      </c>
      <c r="F224" s="48">
        <v>6</v>
      </c>
      <c r="G224" s="48">
        <f t="shared" si="18"/>
        <v>223.79999999999998</v>
      </c>
      <c r="H224" s="76"/>
      <c r="I224" s="47">
        <f t="shared" si="19"/>
        <v>0</v>
      </c>
      <c r="J224" s="47" t="s">
        <v>7466</v>
      </c>
      <c r="K224" s="610"/>
    </row>
    <row r="225" spans="1:12">
      <c r="A225" s="34">
        <v>18039</v>
      </c>
      <c r="B225" s="24" t="s">
        <v>137</v>
      </c>
      <c r="C225" s="18" t="s">
        <v>4367</v>
      </c>
      <c r="D225" s="610" t="str">
        <f t="shared" si="17"/>
        <v>Фото</v>
      </c>
      <c r="E225" s="235" t="s">
        <v>351</v>
      </c>
      <c r="F225" s="50">
        <v>2</v>
      </c>
      <c r="G225" s="48">
        <f t="shared" si="18"/>
        <v>74.599999999999994</v>
      </c>
      <c r="H225" s="76"/>
      <c r="I225" s="47">
        <f t="shared" si="19"/>
        <v>0</v>
      </c>
      <c r="J225" s="47" t="s">
        <v>4686</v>
      </c>
      <c r="K225" s="610"/>
    </row>
    <row r="226" spans="1:12">
      <c r="A226" s="34">
        <v>18040</v>
      </c>
      <c r="B226" s="24" t="s">
        <v>137</v>
      </c>
      <c r="C226" s="18" t="s">
        <v>4328</v>
      </c>
      <c r="D226" s="610" t="str">
        <f t="shared" si="17"/>
        <v>Фото</v>
      </c>
      <c r="E226" s="235" t="s">
        <v>351</v>
      </c>
      <c r="F226" s="50">
        <v>2</v>
      </c>
      <c r="G226" s="48">
        <f t="shared" si="18"/>
        <v>74.599999999999994</v>
      </c>
      <c r="H226" s="76"/>
      <c r="I226" s="47">
        <f t="shared" si="19"/>
        <v>0</v>
      </c>
      <c r="J226" s="47" t="s">
        <v>4687</v>
      </c>
      <c r="K226" s="610"/>
    </row>
    <row r="227" spans="1:12">
      <c r="A227" s="8">
        <v>13318</v>
      </c>
      <c r="B227" s="24" t="s">
        <v>137</v>
      </c>
      <c r="C227" s="21" t="s">
        <v>4329</v>
      </c>
      <c r="D227" s="610" t="str">
        <f t="shared" si="17"/>
        <v>Фото</v>
      </c>
      <c r="E227" s="235" t="s">
        <v>351</v>
      </c>
      <c r="F227" s="52">
        <v>2</v>
      </c>
      <c r="G227" s="48">
        <f t="shared" si="18"/>
        <v>74.599999999999994</v>
      </c>
      <c r="H227" s="76"/>
      <c r="I227" s="47">
        <f t="shared" si="19"/>
        <v>0</v>
      </c>
      <c r="J227" s="47" t="s">
        <v>4688</v>
      </c>
      <c r="K227" s="610"/>
    </row>
    <row r="228" spans="1:12">
      <c r="A228" s="34">
        <v>28056</v>
      </c>
      <c r="B228" s="320" t="s">
        <v>140</v>
      </c>
      <c r="C228" s="21" t="s">
        <v>4367</v>
      </c>
      <c r="D228" s="610" t="str">
        <f t="shared" si="17"/>
        <v>Фото</v>
      </c>
      <c r="E228" s="235" t="s">
        <v>351</v>
      </c>
      <c r="F228" s="50">
        <v>7</v>
      </c>
      <c r="G228" s="48">
        <f t="shared" si="18"/>
        <v>261.09999999999997</v>
      </c>
      <c r="H228" s="76"/>
      <c r="I228" s="47">
        <f t="shared" si="19"/>
        <v>0</v>
      </c>
      <c r="J228" s="47" t="s">
        <v>4685</v>
      </c>
      <c r="K228" s="610"/>
    </row>
    <row r="229" spans="1:12">
      <c r="A229" s="34">
        <v>11797</v>
      </c>
      <c r="B229" s="320" t="s">
        <v>140</v>
      </c>
      <c r="C229" s="21" t="s">
        <v>4328</v>
      </c>
      <c r="D229" s="610" t="str">
        <f t="shared" si="17"/>
        <v>Фото</v>
      </c>
      <c r="E229" s="235" t="s">
        <v>351</v>
      </c>
      <c r="F229" s="50">
        <v>6.5</v>
      </c>
      <c r="G229" s="48">
        <f t="shared" si="18"/>
        <v>242.45</v>
      </c>
      <c r="H229" s="76"/>
      <c r="I229" s="47">
        <f t="shared" si="19"/>
        <v>0</v>
      </c>
      <c r="J229" s="47" t="s">
        <v>7468</v>
      </c>
      <c r="K229" s="610"/>
    </row>
    <row r="230" spans="1:12">
      <c r="A230" s="34">
        <v>11798</v>
      </c>
      <c r="B230" s="320" t="s">
        <v>140</v>
      </c>
      <c r="C230" s="21" t="s">
        <v>4329</v>
      </c>
      <c r="D230" s="610" t="str">
        <f t="shared" si="17"/>
        <v>Фото</v>
      </c>
      <c r="E230" s="235" t="s">
        <v>351</v>
      </c>
      <c r="F230" s="50">
        <v>6.5</v>
      </c>
      <c r="G230" s="48">
        <f t="shared" si="18"/>
        <v>242.45</v>
      </c>
      <c r="H230" s="76"/>
      <c r="I230" s="47">
        <f t="shared" si="19"/>
        <v>0</v>
      </c>
      <c r="J230" s="47" t="s">
        <v>7469</v>
      </c>
      <c r="K230" s="610"/>
    </row>
    <row r="231" spans="1:12">
      <c r="A231" s="8">
        <v>11693</v>
      </c>
      <c r="B231" s="7" t="s">
        <v>137</v>
      </c>
      <c r="C231" s="21" t="s">
        <v>2643</v>
      </c>
      <c r="D231" s="610" t="str">
        <f t="shared" si="17"/>
        <v>Фото</v>
      </c>
      <c r="E231" s="235" t="s">
        <v>351</v>
      </c>
      <c r="F231" s="52">
        <v>5</v>
      </c>
      <c r="G231" s="48">
        <f t="shared" si="18"/>
        <v>186.5</v>
      </c>
      <c r="H231" s="76"/>
      <c r="I231" s="47">
        <f t="shared" si="19"/>
        <v>0</v>
      </c>
      <c r="J231" s="47" t="s">
        <v>6994</v>
      </c>
      <c r="K231" s="610"/>
    </row>
    <row r="232" spans="1:12" ht="14.4">
      <c r="A232" s="8">
        <v>13339</v>
      </c>
      <c r="B232" s="6" t="s">
        <v>137</v>
      </c>
      <c r="C232" s="365" t="s">
        <v>4196</v>
      </c>
      <c r="D232" s="610" t="str">
        <f t="shared" si="17"/>
        <v>Фото</v>
      </c>
      <c r="E232" s="72" t="s">
        <v>351</v>
      </c>
      <c r="F232" s="52">
        <v>10</v>
      </c>
      <c r="G232" s="48">
        <f t="shared" si="18"/>
        <v>373</v>
      </c>
      <c r="H232" s="73"/>
      <c r="I232" s="47">
        <f t="shared" si="19"/>
        <v>0</v>
      </c>
      <c r="J232" s="47" t="s">
        <v>4689</v>
      </c>
      <c r="K232" s="610"/>
      <c r="L232" s="87"/>
    </row>
    <row r="233" spans="1:12" ht="14.4">
      <c r="A233" s="8">
        <v>11507</v>
      </c>
      <c r="B233" s="321" t="s">
        <v>140</v>
      </c>
      <c r="C233" s="21" t="s">
        <v>3590</v>
      </c>
      <c r="D233" s="610" t="str">
        <f t="shared" si="17"/>
        <v>Фото</v>
      </c>
      <c r="E233" s="344" t="s">
        <v>351</v>
      </c>
      <c r="F233" s="52">
        <v>28</v>
      </c>
      <c r="G233" s="48">
        <f t="shared" si="18"/>
        <v>1044.3999999999999</v>
      </c>
      <c r="H233" s="73"/>
      <c r="I233" s="47">
        <f t="shared" si="19"/>
        <v>0</v>
      </c>
      <c r="J233" s="47" t="s">
        <v>8005</v>
      </c>
      <c r="K233" s="610"/>
      <c r="L233" s="87"/>
    </row>
    <row r="234" spans="1:12" ht="14.4">
      <c r="A234" s="34">
        <v>18070</v>
      </c>
      <c r="B234" s="24" t="s">
        <v>137</v>
      </c>
      <c r="C234" s="22" t="s">
        <v>4197</v>
      </c>
      <c r="D234" s="610" t="str">
        <f t="shared" si="17"/>
        <v>Фото</v>
      </c>
      <c r="E234" s="72" t="s">
        <v>351</v>
      </c>
      <c r="F234" s="50">
        <v>17</v>
      </c>
      <c r="G234" s="48">
        <f t="shared" si="18"/>
        <v>634.09999999999991</v>
      </c>
      <c r="H234" s="73"/>
      <c r="I234" s="47">
        <f t="shared" si="19"/>
        <v>0</v>
      </c>
      <c r="J234" s="47" t="s">
        <v>4690</v>
      </c>
      <c r="K234" s="610"/>
      <c r="L234" s="87"/>
    </row>
    <row r="235" spans="1:12" ht="14.4">
      <c r="A235" s="34">
        <v>12949</v>
      </c>
      <c r="B235" s="332" t="s">
        <v>3290</v>
      </c>
      <c r="C235" s="18" t="s">
        <v>3292</v>
      </c>
      <c r="D235" s="610" t="str">
        <f t="shared" si="17"/>
        <v>Фото</v>
      </c>
      <c r="E235" s="72" t="s">
        <v>351</v>
      </c>
      <c r="F235" s="50">
        <v>20</v>
      </c>
      <c r="G235" s="48">
        <f t="shared" si="18"/>
        <v>746</v>
      </c>
      <c r="H235" s="73"/>
      <c r="I235" s="47">
        <f t="shared" si="19"/>
        <v>0</v>
      </c>
      <c r="J235" s="47" t="s">
        <v>8672</v>
      </c>
      <c r="K235" s="610"/>
      <c r="L235" s="87"/>
    </row>
    <row r="236" spans="1:12" ht="14.4">
      <c r="A236" s="34">
        <v>11218</v>
      </c>
      <c r="B236" s="605" t="s">
        <v>89</v>
      </c>
      <c r="C236" s="22" t="s">
        <v>4197</v>
      </c>
      <c r="D236" s="610" t="str">
        <f t="shared" si="17"/>
        <v>Фото</v>
      </c>
      <c r="E236" s="72" t="s">
        <v>351</v>
      </c>
      <c r="F236" s="50">
        <v>14</v>
      </c>
      <c r="G236" s="48">
        <f t="shared" si="18"/>
        <v>522.19999999999993</v>
      </c>
      <c r="H236" s="73"/>
      <c r="I236" s="47">
        <f t="shared" si="19"/>
        <v>0</v>
      </c>
      <c r="J236" s="47" t="s">
        <v>7994</v>
      </c>
      <c r="K236" s="610"/>
      <c r="L236" s="87"/>
    </row>
    <row r="237" spans="1:12" ht="14.4">
      <c r="A237" s="34">
        <v>11726</v>
      </c>
      <c r="B237" s="305" t="s">
        <v>160</v>
      </c>
      <c r="C237" s="18" t="s">
        <v>4198</v>
      </c>
      <c r="D237" s="610" t="str">
        <f t="shared" si="17"/>
        <v>Фото</v>
      </c>
      <c r="E237" s="533" t="s">
        <v>134</v>
      </c>
      <c r="F237" s="50">
        <v>17</v>
      </c>
      <c r="G237" s="48">
        <f t="shared" si="18"/>
        <v>634.09999999999991</v>
      </c>
      <c r="H237" s="73"/>
      <c r="I237" s="47">
        <f t="shared" si="19"/>
        <v>0</v>
      </c>
      <c r="J237" s="47" t="s">
        <v>7404</v>
      </c>
      <c r="K237" s="610"/>
      <c r="L237" s="87"/>
    </row>
    <row r="238" spans="1:12" ht="14.4">
      <c r="A238" s="34">
        <v>12821</v>
      </c>
      <c r="B238" s="305" t="s">
        <v>160</v>
      </c>
      <c r="C238" s="18" t="s">
        <v>4199</v>
      </c>
      <c r="D238" s="610" t="str">
        <f t="shared" si="17"/>
        <v>Фото</v>
      </c>
      <c r="E238" s="227" t="s">
        <v>351</v>
      </c>
      <c r="F238" s="50">
        <v>22</v>
      </c>
      <c r="G238" s="48">
        <f t="shared" si="18"/>
        <v>820.59999999999991</v>
      </c>
      <c r="H238" s="73"/>
      <c r="I238" s="47">
        <f t="shared" si="19"/>
        <v>0</v>
      </c>
      <c r="J238" s="47" t="s">
        <v>8556</v>
      </c>
      <c r="K238" s="610"/>
      <c r="L238" s="87"/>
    </row>
    <row r="239" spans="1:12" ht="14.4">
      <c r="A239" s="34">
        <v>18069</v>
      </c>
      <c r="B239" s="320" t="s">
        <v>140</v>
      </c>
      <c r="C239" s="18" t="s">
        <v>3715</v>
      </c>
      <c r="D239" s="610" t="str">
        <f t="shared" si="17"/>
        <v>Фото</v>
      </c>
      <c r="E239" s="72" t="s">
        <v>351</v>
      </c>
      <c r="F239" s="48">
        <v>25</v>
      </c>
      <c r="G239" s="48">
        <f t="shared" si="18"/>
        <v>932.49999999999989</v>
      </c>
      <c r="H239" s="73"/>
      <c r="I239" s="47">
        <f t="shared" si="19"/>
        <v>0</v>
      </c>
      <c r="J239" s="47" t="s">
        <v>4691</v>
      </c>
      <c r="K239" s="610"/>
      <c r="L239" s="87"/>
    </row>
    <row r="240" spans="1:12">
      <c r="A240" s="34">
        <v>18026</v>
      </c>
      <c r="B240" s="24" t="s">
        <v>137</v>
      </c>
      <c r="C240" s="18" t="s">
        <v>3262</v>
      </c>
      <c r="D240" s="610" t="str">
        <f t="shared" si="17"/>
        <v>Фото</v>
      </c>
      <c r="E240" s="235" t="s">
        <v>351</v>
      </c>
      <c r="F240" s="50">
        <v>4.5</v>
      </c>
      <c r="G240" s="48">
        <f t="shared" ref="G240:G271" si="20">I$2*F240</f>
        <v>167.85</v>
      </c>
      <c r="H240" s="76"/>
      <c r="I240" s="47">
        <f t="shared" ref="I240:I271" si="21">F240*H240</f>
        <v>0</v>
      </c>
      <c r="J240" s="47" t="s">
        <v>4692</v>
      </c>
      <c r="K240" s="610"/>
    </row>
    <row r="241" spans="1:12">
      <c r="A241" s="34">
        <v>12897</v>
      </c>
      <c r="B241" s="24" t="s">
        <v>137</v>
      </c>
      <c r="C241" s="18" t="s">
        <v>3098</v>
      </c>
      <c r="D241" s="610" t="str">
        <f t="shared" si="17"/>
        <v>Фото</v>
      </c>
      <c r="E241" s="235" t="s">
        <v>351</v>
      </c>
      <c r="F241" s="50">
        <v>9</v>
      </c>
      <c r="G241" s="48">
        <f t="shared" si="20"/>
        <v>335.7</v>
      </c>
      <c r="H241" s="76"/>
      <c r="I241" s="47">
        <f t="shared" si="21"/>
        <v>0</v>
      </c>
      <c r="J241" s="47" t="s">
        <v>8625</v>
      </c>
      <c r="K241" s="610"/>
    </row>
    <row r="242" spans="1:12" ht="14.4">
      <c r="A242" s="34">
        <v>40096</v>
      </c>
      <c r="B242" s="24" t="s">
        <v>137</v>
      </c>
      <c r="C242" s="18" t="s">
        <v>2831</v>
      </c>
      <c r="D242" s="610" t="str">
        <f t="shared" si="17"/>
        <v>Фото</v>
      </c>
      <c r="E242" s="235" t="s">
        <v>351</v>
      </c>
      <c r="F242" s="48">
        <v>0.1</v>
      </c>
      <c r="G242" s="48">
        <f t="shared" si="20"/>
        <v>3.73</v>
      </c>
      <c r="H242" s="76"/>
      <c r="I242" s="47">
        <f t="shared" si="21"/>
        <v>0</v>
      </c>
      <c r="J242" s="47" t="s">
        <v>4695</v>
      </c>
      <c r="K242" s="610"/>
      <c r="L242" s="87"/>
    </row>
    <row r="243" spans="1:12" ht="14.4">
      <c r="A243" s="38">
        <v>18041</v>
      </c>
      <c r="B243" s="23" t="s">
        <v>137</v>
      </c>
      <c r="C243" s="371" t="s">
        <v>811</v>
      </c>
      <c r="D243" s="610" t="str">
        <f t="shared" si="17"/>
        <v>Фото</v>
      </c>
      <c r="E243" s="235" t="s">
        <v>351</v>
      </c>
      <c r="F243" s="52">
        <v>0.35</v>
      </c>
      <c r="G243" s="48">
        <f t="shared" si="20"/>
        <v>13.054999999999998</v>
      </c>
      <c r="H243" s="76"/>
      <c r="I243" s="47">
        <f t="shared" si="21"/>
        <v>0</v>
      </c>
      <c r="J243" s="47" t="s">
        <v>4693</v>
      </c>
      <c r="K243" s="610"/>
      <c r="L243" s="87"/>
    </row>
    <row r="244" spans="1:12" ht="14.4">
      <c r="A244" s="34">
        <v>18066</v>
      </c>
      <c r="B244" s="347" t="s">
        <v>89</v>
      </c>
      <c r="C244" s="18" t="s">
        <v>2672</v>
      </c>
      <c r="D244" s="610" t="str">
        <f t="shared" si="17"/>
        <v>Фото</v>
      </c>
      <c r="E244" s="235" t="s">
        <v>351</v>
      </c>
      <c r="F244" s="48">
        <v>1.7</v>
      </c>
      <c r="G244" s="48">
        <f t="shared" si="20"/>
        <v>63.41</v>
      </c>
      <c r="H244" s="76"/>
      <c r="I244" s="47">
        <f t="shared" si="21"/>
        <v>0</v>
      </c>
      <c r="J244" s="47" t="s">
        <v>4694</v>
      </c>
      <c r="K244" s="610"/>
      <c r="L244" s="87"/>
    </row>
    <row r="245" spans="1:12" ht="14.4">
      <c r="A245" s="34">
        <v>18067</v>
      </c>
      <c r="B245" s="24" t="s">
        <v>137</v>
      </c>
      <c r="C245" s="18" t="s">
        <v>2815</v>
      </c>
      <c r="D245" s="610" t="str">
        <f t="shared" si="17"/>
        <v>Фото</v>
      </c>
      <c r="E245" s="72" t="s">
        <v>351</v>
      </c>
      <c r="F245" s="50">
        <v>2</v>
      </c>
      <c r="G245" s="48">
        <f t="shared" si="20"/>
        <v>74.599999999999994</v>
      </c>
      <c r="H245" s="73"/>
      <c r="I245" s="47">
        <f t="shared" si="21"/>
        <v>0</v>
      </c>
      <c r="J245" s="47" t="s">
        <v>4696</v>
      </c>
      <c r="K245" s="610"/>
      <c r="L245" s="87"/>
    </row>
    <row r="246" spans="1:12">
      <c r="A246" s="34">
        <v>11227</v>
      </c>
      <c r="B246" s="305" t="s">
        <v>160</v>
      </c>
      <c r="C246" s="18" t="s">
        <v>4200</v>
      </c>
      <c r="D246" s="610" t="str">
        <f t="shared" si="17"/>
        <v>Фото</v>
      </c>
      <c r="E246" s="539" t="s">
        <v>134</v>
      </c>
      <c r="F246" s="50">
        <v>1.5</v>
      </c>
      <c r="G246" s="48">
        <f t="shared" si="20"/>
        <v>55.949999999999996</v>
      </c>
      <c r="H246" s="76"/>
      <c r="I246" s="47">
        <f t="shared" si="21"/>
        <v>0</v>
      </c>
      <c r="J246" s="47" t="s">
        <v>7997</v>
      </c>
      <c r="K246" s="610"/>
    </row>
    <row r="247" spans="1:12">
      <c r="A247" s="34">
        <v>11228</v>
      </c>
      <c r="B247" s="305" t="s">
        <v>160</v>
      </c>
      <c r="C247" s="18" t="s">
        <v>4325</v>
      </c>
      <c r="D247" s="610" t="str">
        <f t="shared" si="17"/>
        <v>Фото</v>
      </c>
      <c r="E247" s="534" t="s">
        <v>134</v>
      </c>
      <c r="F247" s="50">
        <v>1.8</v>
      </c>
      <c r="G247" s="48">
        <f t="shared" si="20"/>
        <v>67.14</v>
      </c>
      <c r="H247" s="76"/>
      <c r="I247" s="47">
        <f t="shared" si="21"/>
        <v>0</v>
      </c>
      <c r="J247" s="47" t="s">
        <v>7998</v>
      </c>
      <c r="K247" s="610"/>
    </row>
    <row r="248" spans="1:12" ht="14.4">
      <c r="A248" s="34">
        <v>18042</v>
      </c>
      <c r="B248" s="24" t="s">
        <v>137</v>
      </c>
      <c r="C248" s="18" t="s">
        <v>2644</v>
      </c>
      <c r="D248" s="610" t="str">
        <f t="shared" si="17"/>
        <v>Фото</v>
      </c>
      <c r="E248" s="72" t="s">
        <v>351</v>
      </c>
      <c r="F248" s="50">
        <v>0.8</v>
      </c>
      <c r="G248" s="48">
        <f t="shared" si="20"/>
        <v>29.84</v>
      </c>
      <c r="H248" s="73"/>
      <c r="I248" s="47">
        <f t="shared" si="21"/>
        <v>0</v>
      </c>
      <c r="J248" s="47" t="s">
        <v>4697</v>
      </c>
      <c r="K248" s="610"/>
      <c r="L248" s="87"/>
    </row>
    <row r="249" spans="1:12" ht="14.4">
      <c r="A249" s="34">
        <v>40567</v>
      </c>
      <c r="B249" s="457" t="s">
        <v>596</v>
      </c>
      <c r="C249" s="18" t="s">
        <v>2646</v>
      </c>
      <c r="D249" s="610" t="str">
        <f t="shared" si="17"/>
        <v>Фото</v>
      </c>
      <c r="E249" s="227" t="s">
        <v>351</v>
      </c>
      <c r="F249" s="50">
        <v>1.5</v>
      </c>
      <c r="G249" s="48">
        <f t="shared" si="20"/>
        <v>55.949999999999996</v>
      </c>
      <c r="H249" s="73"/>
      <c r="I249" s="47">
        <f t="shared" si="21"/>
        <v>0</v>
      </c>
      <c r="J249" s="47" t="s">
        <v>7311</v>
      </c>
      <c r="K249" s="610"/>
      <c r="L249" s="87"/>
    </row>
    <row r="250" spans="1:12" ht="14.4">
      <c r="A250" s="34">
        <v>11717</v>
      </c>
      <c r="B250" s="457" t="s">
        <v>596</v>
      </c>
      <c r="C250" s="22" t="s">
        <v>1731</v>
      </c>
      <c r="D250" s="610" t="str">
        <f t="shared" si="17"/>
        <v>Фото</v>
      </c>
      <c r="E250" s="227" t="s">
        <v>351</v>
      </c>
      <c r="F250" s="50">
        <v>1.5</v>
      </c>
      <c r="G250" s="48">
        <f t="shared" si="20"/>
        <v>55.949999999999996</v>
      </c>
      <c r="H250" s="73"/>
      <c r="I250" s="47">
        <f t="shared" si="21"/>
        <v>0</v>
      </c>
      <c r="J250" s="47" t="s">
        <v>7310</v>
      </c>
      <c r="K250" s="610"/>
      <c r="L250" s="87"/>
    </row>
    <row r="251" spans="1:12" ht="14.4">
      <c r="A251" s="34">
        <v>18043</v>
      </c>
      <c r="B251" s="24" t="s">
        <v>137</v>
      </c>
      <c r="C251" s="18" t="s">
        <v>2645</v>
      </c>
      <c r="D251" s="610" t="str">
        <f t="shared" si="17"/>
        <v>Фото</v>
      </c>
      <c r="E251" s="72" t="s">
        <v>351</v>
      </c>
      <c r="F251" s="50">
        <v>0.6</v>
      </c>
      <c r="G251" s="48">
        <f t="shared" si="20"/>
        <v>22.38</v>
      </c>
      <c r="H251" s="73"/>
      <c r="I251" s="47">
        <f t="shared" si="21"/>
        <v>0</v>
      </c>
      <c r="J251" s="47" t="s">
        <v>4698</v>
      </c>
      <c r="K251" s="610"/>
      <c r="L251" s="87"/>
    </row>
    <row r="252" spans="1:12" ht="14.4">
      <c r="A252" s="34">
        <v>11223</v>
      </c>
      <c r="B252" s="318" t="s">
        <v>160</v>
      </c>
      <c r="C252" s="18" t="s">
        <v>2673</v>
      </c>
      <c r="D252" s="610" t="str">
        <f t="shared" si="17"/>
        <v>Фото</v>
      </c>
      <c r="E252" s="72" t="s">
        <v>351</v>
      </c>
      <c r="F252" s="50">
        <v>0.8</v>
      </c>
      <c r="G252" s="48">
        <f t="shared" si="20"/>
        <v>29.84</v>
      </c>
      <c r="H252" s="73"/>
      <c r="I252" s="47">
        <f t="shared" si="21"/>
        <v>0</v>
      </c>
      <c r="J252" s="47" t="s">
        <v>7995</v>
      </c>
      <c r="K252" s="610"/>
      <c r="L252" s="87"/>
    </row>
    <row r="253" spans="1:12" ht="14.4">
      <c r="A253" s="34">
        <v>11224</v>
      </c>
      <c r="B253" s="305" t="s">
        <v>160</v>
      </c>
      <c r="C253" s="18" t="s">
        <v>2674</v>
      </c>
      <c r="D253" s="610" t="str">
        <f t="shared" si="17"/>
        <v>Фото</v>
      </c>
      <c r="E253" s="72" t="s">
        <v>351</v>
      </c>
      <c r="F253" s="50">
        <v>0.8</v>
      </c>
      <c r="G253" s="48">
        <f t="shared" si="20"/>
        <v>29.84</v>
      </c>
      <c r="H253" s="73"/>
      <c r="I253" s="47">
        <f t="shared" si="21"/>
        <v>0</v>
      </c>
      <c r="J253" s="47" t="s">
        <v>7996</v>
      </c>
      <c r="K253" s="610"/>
      <c r="L253" s="87"/>
    </row>
    <row r="254" spans="1:12" ht="14.4">
      <c r="A254" s="34">
        <v>29969</v>
      </c>
      <c r="B254" s="347" t="s">
        <v>538</v>
      </c>
      <c r="C254" s="18" t="s">
        <v>2650</v>
      </c>
      <c r="D254" s="610" t="str">
        <f t="shared" si="17"/>
        <v>Фото</v>
      </c>
      <c r="E254" s="72" t="s">
        <v>351</v>
      </c>
      <c r="F254" s="50">
        <v>9</v>
      </c>
      <c r="G254" s="48">
        <f t="shared" si="20"/>
        <v>335.7</v>
      </c>
      <c r="H254" s="73"/>
      <c r="I254" s="47">
        <f t="shared" si="21"/>
        <v>0</v>
      </c>
      <c r="J254" s="47" t="s">
        <v>4699</v>
      </c>
      <c r="K254" s="610"/>
      <c r="L254" s="87"/>
    </row>
    <row r="255" spans="1:12" ht="14.4">
      <c r="A255" s="34">
        <v>11716</v>
      </c>
      <c r="B255" s="347" t="s">
        <v>538</v>
      </c>
      <c r="C255" s="18" t="s">
        <v>2649</v>
      </c>
      <c r="D255" s="610" t="str">
        <f t="shared" si="17"/>
        <v>Фото</v>
      </c>
      <c r="E255" s="227" t="s">
        <v>351</v>
      </c>
      <c r="F255" s="50">
        <v>6</v>
      </c>
      <c r="G255" s="48">
        <f t="shared" si="20"/>
        <v>223.79999999999998</v>
      </c>
      <c r="H255" s="73"/>
      <c r="I255" s="47">
        <f t="shared" si="21"/>
        <v>0</v>
      </c>
      <c r="J255" s="47" t="s">
        <v>7309</v>
      </c>
      <c r="K255" s="610"/>
      <c r="L255" s="87"/>
    </row>
    <row r="256" spans="1:12" ht="14.4">
      <c r="A256" s="8">
        <v>13322</v>
      </c>
      <c r="B256" s="23" t="s">
        <v>137</v>
      </c>
      <c r="C256" s="20" t="s">
        <v>3261</v>
      </c>
      <c r="D256" s="610" t="str">
        <f t="shared" si="17"/>
        <v>Фото</v>
      </c>
      <c r="E256" s="72" t="s">
        <v>351</v>
      </c>
      <c r="F256" s="52">
        <v>5.5</v>
      </c>
      <c r="G256" s="48">
        <f t="shared" si="20"/>
        <v>205.14999999999998</v>
      </c>
      <c r="H256" s="73"/>
      <c r="I256" s="47">
        <f t="shared" si="21"/>
        <v>0</v>
      </c>
      <c r="J256" s="47" t="s">
        <v>4700</v>
      </c>
      <c r="K256" s="610"/>
      <c r="L256" s="87"/>
    </row>
    <row r="257" spans="1:12" ht="14.4">
      <c r="A257" s="8">
        <v>12808</v>
      </c>
      <c r="B257" s="23" t="s">
        <v>137</v>
      </c>
      <c r="C257" s="20" t="s">
        <v>2818</v>
      </c>
      <c r="D257" s="610" t="str">
        <f t="shared" si="17"/>
        <v>Фото</v>
      </c>
      <c r="E257" s="72" t="s">
        <v>351</v>
      </c>
      <c r="F257" s="52">
        <v>10</v>
      </c>
      <c r="G257" s="48">
        <f t="shared" si="20"/>
        <v>373</v>
      </c>
      <c r="H257" s="73"/>
      <c r="I257" s="47">
        <f t="shared" si="21"/>
        <v>0</v>
      </c>
      <c r="J257" s="47" t="s">
        <v>8543</v>
      </c>
      <c r="K257" s="610"/>
      <c r="L257" s="87"/>
    </row>
    <row r="258" spans="1:12" ht="14.4">
      <c r="A258" s="8">
        <v>13321</v>
      </c>
      <c r="B258" s="23" t="s">
        <v>137</v>
      </c>
      <c r="C258" s="21" t="s">
        <v>2648</v>
      </c>
      <c r="D258" s="610" t="str">
        <f t="shared" si="17"/>
        <v>Фото</v>
      </c>
      <c r="E258" s="242" t="s">
        <v>351</v>
      </c>
      <c r="F258" s="58">
        <v>5</v>
      </c>
      <c r="G258" s="48">
        <f t="shared" si="20"/>
        <v>186.5</v>
      </c>
      <c r="H258" s="73"/>
      <c r="I258" s="47">
        <f t="shared" si="21"/>
        <v>0</v>
      </c>
      <c r="J258" s="47" t="s">
        <v>4701</v>
      </c>
      <c r="K258" s="610"/>
      <c r="L258" s="88"/>
    </row>
    <row r="259" spans="1:12" ht="14.4">
      <c r="A259" s="8">
        <v>11515</v>
      </c>
      <c r="B259" s="2" t="s">
        <v>137</v>
      </c>
      <c r="C259" s="21" t="s">
        <v>2647</v>
      </c>
      <c r="D259" s="610" t="str">
        <f t="shared" si="17"/>
        <v>Фото</v>
      </c>
      <c r="E259" s="275" t="s">
        <v>351</v>
      </c>
      <c r="F259" s="58">
        <v>4.5</v>
      </c>
      <c r="G259" s="48">
        <f t="shared" si="20"/>
        <v>167.85</v>
      </c>
      <c r="H259" s="73"/>
      <c r="I259" s="47">
        <f t="shared" si="21"/>
        <v>0</v>
      </c>
      <c r="J259" s="47" t="s">
        <v>8006</v>
      </c>
      <c r="K259" s="610"/>
      <c r="L259" s="88"/>
    </row>
    <row r="260" spans="1:12" ht="14.4">
      <c r="A260" s="8">
        <v>11319</v>
      </c>
      <c r="B260" s="2" t="s">
        <v>137</v>
      </c>
      <c r="C260" s="21" t="s">
        <v>4072</v>
      </c>
      <c r="D260" s="610" t="str">
        <f t="shared" si="17"/>
        <v>Фото</v>
      </c>
      <c r="E260" s="275" t="s">
        <v>351</v>
      </c>
      <c r="F260" s="58">
        <v>5.5</v>
      </c>
      <c r="G260" s="48">
        <f t="shared" si="20"/>
        <v>205.14999999999998</v>
      </c>
      <c r="H260" s="73"/>
      <c r="I260" s="47">
        <f t="shared" si="21"/>
        <v>0</v>
      </c>
      <c r="J260" s="47" t="s">
        <v>8004</v>
      </c>
      <c r="K260" s="610"/>
      <c r="L260" s="88"/>
    </row>
    <row r="261" spans="1:12" ht="14.4">
      <c r="A261" s="34">
        <v>18046</v>
      </c>
      <c r="B261" s="24" t="s">
        <v>137</v>
      </c>
      <c r="C261" s="22" t="s">
        <v>1992</v>
      </c>
      <c r="D261" s="610" t="str">
        <f t="shared" si="17"/>
        <v>Фото</v>
      </c>
      <c r="E261" s="72" t="s">
        <v>351</v>
      </c>
      <c r="F261" s="48">
        <v>6.5</v>
      </c>
      <c r="G261" s="48">
        <f t="shared" si="20"/>
        <v>242.45</v>
      </c>
      <c r="H261" s="73"/>
      <c r="I261" s="47">
        <f t="shared" si="21"/>
        <v>0</v>
      </c>
      <c r="J261" s="47" t="s">
        <v>4702</v>
      </c>
      <c r="K261" s="610"/>
      <c r="L261" s="89"/>
    </row>
    <row r="262" spans="1:12" ht="14.4">
      <c r="A262" s="34">
        <v>18045</v>
      </c>
      <c r="B262" s="24" t="s">
        <v>137</v>
      </c>
      <c r="C262" s="18" t="s">
        <v>2489</v>
      </c>
      <c r="D262" s="610" t="str">
        <f t="shared" si="17"/>
        <v>Фото</v>
      </c>
      <c r="E262" s="72" t="s">
        <v>351</v>
      </c>
      <c r="F262" s="50">
        <v>7.5</v>
      </c>
      <c r="G262" s="48">
        <f t="shared" si="20"/>
        <v>279.75</v>
      </c>
      <c r="H262" s="73"/>
      <c r="I262" s="47">
        <f t="shared" si="21"/>
        <v>0</v>
      </c>
      <c r="J262" s="47" t="s">
        <v>4703</v>
      </c>
      <c r="K262" s="610"/>
      <c r="L262" s="87"/>
    </row>
    <row r="263" spans="1:12" ht="14.4">
      <c r="A263" s="34">
        <v>18048</v>
      </c>
      <c r="B263" s="347" t="s">
        <v>133</v>
      </c>
      <c r="C263" s="22" t="s">
        <v>812</v>
      </c>
      <c r="D263" s="610" t="str">
        <f t="shared" ref="D263:D326" si="22">HYPERLINK(J263,"Фото")</f>
        <v>Фото</v>
      </c>
      <c r="E263" s="72" t="s">
        <v>351</v>
      </c>
      <c r="F263" s="48">
        <v>2.5</v>
      </c>
      <c r="G263" s="48">
        <f t="shared" si="20"/>
        <v>93.25</v>
      </c>
      <c r="H263" s="73"/>
      <c r="I263" s="47">
        <f t="shared" si="21"/>
        <v>0</v>
      </c>
      <c r="J263" s="47" t="s">
        <v>4704</v>
      </c>
      <c r="K263" s="610"/>
      <c r="L263" s="87"/>
    </row>
    <row r="264" spans="1:12" ht="14.4">
      <c r="A264" s="34">
        <v>12007</v>
      </c>
      <c r="B264" s="456" t="s">
        <v>401</v>
      </c>
      <c r="C264" s="18" t="s">
        <v>2321</v>
      </c>
      <c r="D264" s="610" t="str">
        <f t="shared" si="22"/>
        <v>Фото</v>
      </c>
      <c r="E264" s="72" t="s">
        <v>351</v>
      </c>
      <c r="F264" s="50">
        <v>9.5</v>
      </c>
      <c r="G264" s="48">
        <f t="shared" si="20"/>
        <v>354.34999999999997</v>
      </c>
      <c r="H264" s="73"/>
      <c r="I264" s="47">
        <f t="shared" si="21"/>
        <v>0</v>
      </c>
      <c r="J264" s="47" t="s">
        <v>4705</v>
      </c>
      <c r="K264" s="610"/>
      <c r="L264" s="87"/>
    </row>
    <row r="265" spans="1:12" ht="14.4">
      <c r="A265" s="34">
        <v>12008</v>
      </c>
      <c r="B265" s="318" t="s">
        <v>71</v>
      </c>
      <c r="C265" s="22" t="s">
        <v>1993</v>
      </c>
      <c r="D265" s="610" t="str">
        <f t="shared" si="22"/>
        <v>Фото</v>
      </c>
      <c r="E265" s="72" t="s">
        <v>351</v>
      </c>
      <c r="F265" s="50">
        <v>2.5</v>
      </c>
      <c r="G265" s="48">
        <f t="shared" si="20"/>
        <v>93.25</v>
      </c>
      <c r="H265" s="73"/>
      <c r="I265" s="47">
        <f t="shared" si="21"/>
        <v>0</v>
      </c>
      <c r="J265" s="47" t="s">
        <v>4706</v>
      </c>
      <c r="K265" s="610"/>
      <c r="L265" s="87"/>
    </row>
    <row r="266" spans="1:12" ht="14.4">
      <c r="A266" s="34">
        <v>12683</v>
      </c>
      <c r="B266" s="347" t="s">
        <v>133</v>
      </c>
      <c r="C266" s="18" t="s">
        <v>2715</v>
      </c>
      <c r="D266" s="610" t="str">
        <f t="shared" si="22"/>
        <v>Фото</v>
      </c>
      <c r="E266" s="72" t="s">
        <v>351</v>
      </c>
      <c r="F266" s="50">
        <v>5.5</v>
      </c>
      <c r="G266" s="48">
        <f t="shared" si="20"/>
        <v>205.14999999999998</v>
      </c>
      <c r="H266" s="73"/>
      <c r="I266" s="47">
        <f t="shared" si="21"/>
        <v>0</v>
      </c>
      <c r="J266" s="47" t="s">
        <v>8408</v>
      </c>
      <c r="K266" s="610"/>
      <c r="L266" s="87"/>
    </row>
    <row r="267" spans="1:12" ht="14.4">
      <c r="A267" s="34">
        <v>11255</v>
      </c>
      <c r="B267" s="347" t="s">
        <v>89</v>
      </c>
      <c r="C267" s="18" t="s">
        <v>2322</v>
      </c>
      <c r="D267" s="610" t="str">
        <f t="shared" si="22"/>
        <v>Фото</v>
      </c>
      <c r="E267" s="227" t="s">
        <v>351</v>
      </c>
      <c r="F267" s="50">
        <v>2.8</v>
      </c>
      <c r="G267" s="48">
        <f t="shared" si="20"/>
        <v>104.43999999999998</v>
      </c>
      <c r="H267" s="73"/>
      <c r="I267" s="47">
        <f t="shared" si="21"/>
        <v>0</v>
      </c>
      <c r="J267" s="47" t="s">
        <v>8002</v>
      </c>
      <c r="K267" s="610"/>
      <c r="L267" s="87"/>
    </row>
    <row r="268" spans="1:12" ht="14.4">
      <c r="A268" s="34">
        <v>11261</v>
      </c>
      <c r="B268" s="324" t="s">
        <v>135</v>
      </c>
      <c r="C268" s="18" t="s">
        <v>2323</v>
      </c>
      <c r="D268" s="610" t="str">
        <f t="shared" si="22"/>
        <v>Фото</v>
      </c>
      <c r="E268" s="227" t="s">
        <v>351</v>
      </c>
      <c r="F268" s="50">
        <v>6</v>
      </c>
      <c r="G268" s="48">
        <f t="shared" si="20"/>
        <v>223.79999999999998</v>
      </c>
      <c r="H268" s="73"/>
      <c r="I268" s="47">
        <f t="shared" si="21"/>
        <v>0</v>
      </c>
      <c r="J268" s="47" t="s">
        <v>8003</v>
      </c>
      <c r="K268" s="610"/>
      <c r="L268" s="87"/>
    </row>
    <row r="269" spans="1:12" ht="14.4">
      <c r="A269" s="34">
        <v>12013</v>
      </c>
      <c r="B269" s="318" t="s">
        <v>401</v>
      </c>
      <c r="C269" s="18" t="s">
        <v>3587</v>
      </c>
      <c r="D269" s="610" t="str">
        <f t="shared" si="22"/>
        <v>Фото</v>
      </c>
      <c r="E269" s="72" t="s">
        <v>351</v>
      </c>
      <c r="F269" s="50">
        <v>8</v>
      </c>
      <c r="G269" s="48">
        <f t="shared" si="20"/>
        <v>298.39999999999998</v>
      </c>
      <c r="H269" s="73"/>
      <c r="I269" s="47">
        <f t="shared" si="21"/>
        <v>0</v>
      </c>
      <c r="J269" s="47" t="s">
        <v>4708</v>
      </c>
      <c r="K269" s="610"/>
      <c r="L269" s="87"/>
    </row>
    <row r="270" spans="1:12" ht="14.4">
      <c r="A270" s="34">
        <v>12014</v>
      </c>
      <c r="B270" s="347" t="s">
        <v>133</v>
      </c>
      <c r="C270" s="18" t="s">
        <v>2600</v>
      </c>
      <c r="D270" s="610" t="str">
        <f t="shared" si="22"/>
        <v>Фото</v>
      </c>
      <c r="E270" s="72" t="s">
        <v>351</v>
      </c>
      <c r="F270" s="50">
        <v>6</v>
      </c>
      <c r="G270" s="48">
        <f t="shared" si="20"/>
        <v>223.79999999999998</v>
      </c>
      <c r="H270" s="73"/>
      <c r="I270" s="47">
        <f t="shared" si="21"/>
        <v>0</v>
      </c>
      <c r="J270" s="47" t="s">
        <v>4707</v>
      </c>
      <c r="K270" s="610"/>
      <c r="L270" s="87"/>
    </row>
    <row r="271" spans="1:12" ht="14.4">
      <c r="A271" s="34">
        <v>12016</v>
      </c>
      <c r="B271" s="347" t="s">
        <v>89</v>
      </c>
      <c r="C271" s="22" t="s">
        <v>1994</v>
      </c>
      <c r="D271" s="610" t="str">
        <f t="shared" si="22"/>
        <v>Фото</v>
      </c>
      <c r="E271" s="72" t="s">
        <v>351</v>
      </c>
      <c r="F271" s="50">
        <v>3</v>
      </c>
      <c r="G271" s="48">
        <f t="shared" si="20"/>
        <v>111.89999999999999</v>
      </c>
      <c r="H271" s="73"/>
      <c r="I271" s="47">
        <f t="shared" si="21"/>
        <v>0</v>
      </c>
      <c r="J271" s="47" t="s">
        <v>4710</v>
      </c>
      <c r="K271" s="610"/>
      <c r="L271" s="87"/>
    </row>
    <row r="272" spans="1:12" ht="14.4">
      <c r="A272" s="8">
        <v>13326</v>
      </c>
      <c r="B272" s="23" t="s">
        <v>137</v>
      </c>
      <c r="C272" s="20" t="s">
        <v>1995</v>
      </c>
      <c r="D272" s="610" t="str">
        <f t="shared" si="22"/>
        <v>Фото</v>
      </c>
      <c r="E272" s="72" t="s">
        <v>351</v>
      </c>
      <c r="F272" s="52">
        <v>1.5</v>
      </c>
      <c r="G272" s="48">
        <f t="shared" ref="G272:G303" si="23">I$2*F272</f>
        <v>55.949999999999996</v>
      </c>
      <c r="H272" s="73"/>
      <c r="I272" s="47">
        <f t="shared" ref="I272:I303" si="24">F272*H272</f>
        <v>0</v>
      </c>
      <c r="J272" s="47" t="s">
        <v>4713</v>
      </c>
      <c r="K272" s="610"/>
      <c r="L272" s="87"/>
    </row>
    <row r="273" spans="1:12" ht="14.4">
      <c r="A273" s="8">
        <v>13327</v>
      </c>
      <c r="B273" s="23" t="s">
        <v>137</v>
      </c>
      <c r="C273" s="371" t="s">
        <v>6</v>
      </c>
      <c r="D273" s="610" t="str">
        <f t="shared" si="22"/>
        <v>Фото</v>
      </c>
      <c r="E273" s="72" t="s">
        <v>351</v>
      </c>
      <c r="F273" s="52">
        <v>1.5</v>
      </c>
      <c r="G273" s="48">
        <f t="shared" si="23"/>
        <v>55.949999999999996</v>
      </c>
      <c r="H273" s="73"/>
      <c r="I273" s="47">
        <f t="shared" si="24"/>
        <v>0</v>
      </c>
      <c r="J273" s="47" t="s">
        <v>4711</v>
      </c>
      <c r="K273" s="610"/>
      <c r="L273" s="87"/>
    </row>
    <row r="274" spans="1:12" ht="14.4">
      <c r="A274" s="2">
        <v>40002</v>
      </c>
      <c r="B274" s="23" t="s">
        <v>137</v>
      </c>
      <c r="C274" s="372" t="s">
        <v>7</v>
      </c>
      <c r="D274" s="610" t="str">
        <f t="shared" si="22"/>
        <v>Фото</v>
      </c>
      <c r="E274" s="72" t="s">
        <v>351</v>
      </c>
      <c r="F274" s="51">
        <v>2.8</v>
      </c>
      <c r="G274" s="48">
        <f t="shared" si="23"/>
        <v>104.43999999999998</v>
      </c>
      <c r="H274" s="73"/>
      <c r="I274" s="47">
        <f t="shared" si="24"/>
        <v>0</v>
      </c>
      <c r="J274" s="47" t="s">
        <v>4712</v>
      </c>
      <c r="K274" s="610"/>
      <c r="L274" s="87"/>
    </row>
    <row r="275" spans="1:12">
      <c r="A275" s="34">
        <v>18049</v>
      </c>
      <c r="B275" s="24" t="s">
        <v>137</v>
      </c>
      <c r="C275" s="21" t="s">
        <v>4023</v>
      </c>
      <c r="D275" s="610" t="str">
        <f t="shared" si="22"/>
        <v>Фото</v>
      </c>
      <c r="E275" s="72" t="s">
        <v>351</v>
      </c>
      <c r="F275" s="48">
        <v>0.5</v>
      </c>
      <c r="G275" s="48">
        <f t="shared" si="23"/>
        <v>18.649999999999999</v>
      </c>
      <c r="H275" s="73"/>
      <c r="I275" s="47">
        <f t="shared" si="24"/>
        <v>0</v>
      </c>
      <c r="J275" s="47" t="s">
        <v>4715</v>
      </c>
      <c r="K275" s="610"/>
    </row>
    <row r="276" spans="1:12">
      <c r="A276" s="34">
        <v>13901</v>
      </c>
      <c r="B276" s="313" t="s">
        <v>32</v>
      </c>
      <c r="C276" s="21" t="s">
        <v>4119</v>
      </c>
      <c r="D276" s="610" t="str">
        <f t="shared" si="22"/>
        <v>Фото</v>
      </c>
      <c r="E276" s="72" t="s">
        <v>351</v>
      </c>
      <c r="F276" s="48">
        <v>4.5</v>
      </c>
      <c r="G276" s="48">
        <f t="shared" si="23"/>
        <v>167.85</v>
      </c>
      <c r="H276" s="73"/>
      <c r="I276" s="47">
        <f t="shared" si="24"/>
        <v>0</v>
      </c>
      <c r="J276" s="47" t="s">
        <v>8857</v>
      </c>
      <c r="K276" s="610"/>
    </row>
    <row r="277" spans="1:12" ht="14.4">
      <c r="A277" s="39">
        <v>13395</v>
      </c>
      <c r="B277" s="23" t="s">
        <v>137</v>
      </c>
      <c r="C277" s="21" t="s">
        <v>4120</v>
      </c>
      <c r="D277" s="610" t="str">
        <f t="shared" si="22"/>
        <v>Фото</v>
      </c>
      <c r="E277" s="72" t="s">
        <v>351</v>
      </c>
      <c r="F277" s="53">
        <v>1.3</v>
      </c>
      <c r="G277" s="48">
        <f t="shared" si="23"/>
        <v>48.489999999999995</v>
      </c>
      <c r="H277" s="73"/>
      <c r="I277" s="47">
        <f t="shared" si="24"/>
        <v>0</v>
      </c>
      <c r="J277" s="47" t="s">
        <v>4881</v>
      </c>
      <c r="K277" s="610"/>
      <c r="L277" s="87"/>
    </row>
    <row r="278" spans="1:12" ht="14.4">
      <c r="A278" s="34">
        <v>13396</v>
      </c>
      <c r="B278" s="347" t="s">
        <v>133</v>
      </c>
      <c r="C278" s="21" t="s">
        <v>4027</v>
      </c>
      <c r="D278" s="610" t="str">
        <f t="shared" si="22"/>
        <v>Фото</v>
      </c>
      <c r="E278" s="72" t="s">
        <v>351</v>
      </c>
      <c r="F278" s="48">
        <v>1.8</v>
      </c>
      <c r="G278" s="48">
        <f t="shared" si="23"/>
        <v>67.14</v>
      </c>
      <c r="H278" s="73"/>
      <c r="I278" s="47">
        <f t="shared" si="24"/>
        <v>0</v>
      </c>
      <c r="J278" s="47" t="s">
        <v>4714</v>
      </c>
      <c r="K278" s="610"/>
      <c r="L278" s="87"/>
    </row>
    <row r="279" spans="1:12">
      <c r="A279" s="34">
        <v>17086</v>
      </c>
      <c r="B279" s="455" t="s">
        <v>133</v>
      </c>
      <c r="C279" s="21" t="s">
        <v>3859</v>
      </c>
      <c r="D279" s="610" t="str">
        <f t="shared" si="22"/>
        <v>Фото</v>
      </c>
      <c r="E279" s="72" t="s">
        <v>351</v>
      </c>
      <c r="F279" s="48">
        <v>2</v>
      </c>
      <c r="G279" s="48">
        <f t="shared" si="23"/>
        <v>74.599999999999994</v>
      </c>
      <c r="H279" s="73"/>
      <c r="I279" s="47">
        <f t="shared" si="24"/>
        <v>0</v>
      </c>
      <c r="J279" s="47" t="s">
        <v>4882</v>
      </c>
      <c r="K279" s="610"/>
    </row>
    <row r="280" spans="1:12" ht="14.4">
      <c r="A280" s="34">
        <v>11183</v>
      </c>
      <c r="B280" s="7" t="s">
        <v>137</v>
      </c>
      <c r="C280" s="21" t="s">
        <v>4121</v>
      </c>
      <c r="D280" s="610" t="str">
        <f t="shared" si="22"/>
        <v>Фото</v>
      </c>
      <c r="E280" s="72" t="s">
        <v>351</v>
      </c>
      <c r="F280" s="48">
        <v>1</v>
      </c>
      <c r="G280" s="48">
        <f t="shared" si="23"/>
        <v>37.299999999999997</v>
      </c>
      <c r="H280" s="73"/>
      <c r="I280" s="47">
        <f t="shared" si="24"/>
        <v>0</v>
      </c>
      <c r="J280" s="47" t="s">
        <v>7992</v>
      </c>
      <c r="K280" s="610"/>
      <c r="L280" s="87"/>
    </row>
    <row r="281" spans="1:12" ht="14.4">
      <c r="A281" s="34">
        <v>11181</v>
      </c>
      <c r="B281" s="347" t="s">
        <v>133</v>
      </c>
      <c r="C281" s="21" t="s">
        <v>4022</v>
      </c>
      <c r="D281" s="610" t="str">
        <f t="shared" si="22"/>
        <v>Фото</v>
      </c>
      <c r="E281" s="72" t="s">
        <v>351</v>
      </c>
      <c r="F281" s="48">
        <v>2</v>
      </c>
      <c r="G281" s="48">
        <f t="shared" si="23"/>
        <v>74.599999999999994</v>
      </c>
      <c r="H281" s="73"/>
      <c r="I281" s="47">
        <f t="shared" si="24"/>
        <v>0</v>
      </c>
      <c r="J281" s="47" t="s">
        <v>7991</v>
      </c>
      <c r="K281" s="610"/>
      <c r="L281" s="87"/>
    </row>
    <row r="282" spans="1:12" ht="14.4">
      <c r="A282" s="34">
        <v>18052</v>
      </c>
      <c r="B282" s="23" t="s">
        <v>137</v>
      </c>
      <c r="C282" s="18" t="s">
        <v>4201</v>
      </c>
      <c r="D282" s="610" t="str">
        <f t="shared" si="22"/>
        <v>Фото</v>
      </c>
      <c r="E282" s="72" t="s">
        <v>351</v>
      </c>
      <c r="F282" s="50">
        <v>0.3</v>
      </c>
      <c r="G282" s="48">
        <f t="shared" si="23"/>
        <v>11.19</v>
      </c>
      <c r="H282" s="73"/>
      <c r="I282" s="47">
        <f t="shared" si="24"/>
        <v>0</v>
      </c>
      <c r="J282" s="47" t="s">
        <v>4716</v>
      </c>
      <c r="K282" s="610"/>
      <c r="L282" s="87"/>
    </row>
    <row r="283" spans="1:12" ht="14.4">
      <c r="A283" s="34">
        <v>17006</v>
      </c>
      <c r="B283" s="23" t="s">
        <v>137</v>
      </c>
      <c r="C283" s="481" t="s">
        <v>3230</v>
      </c>
      <c r="D283" s="610" t="str">
        <f t="shared" si="22"/>
        <v>Фото</v>
      </c>
      <c r="E283" s="72" t="s">
        <v>351</v>
      </c>
      <c r="F283" s="50">
        <v>1.5</v>
      </c>
      <c r="G283" s="48">
        <f t="shared" si="23"/>
        <v>55.949999999999996</v>
      </c>
      <c r="H283" s="73"/>
      <c r="I283" s="47">
        <f t="shared" si="24"/>
        <v>0</v>
      </c>
      <c r="J283" s="47" t="s">
        <v>4717</v>
      </c>
      <c r="K283" s="610"/>
      <c r="L283" s="87"/>
    </row>
    <row r="284" spans="1:12" ht="14.4">
      <c r="A284" s="8">
        <v>13331</v>
      </c>
      <c r="B284" s="303" t="s">
        <v>73</v>
      </c>
      <c r="C284" s="32" t="s">
        <v>392</v>
      </c>
      <c r="D284" s="610" t="str">
        <f t="shared" si="22"/>
        <v>Фото</v>
      </c>
      <c r="E284" s="344" t="s">
        <v>351</v>
      </c>
      <c r="F284" s="52">
        <v>1.2</v>
      </c>
      <c r="G284" s="48">
        <f t="shared" si="23"/>
        <v>44.76</v>
      </c>
      <c r="H284" s="73"/>
      <c r="I284" s="47">
        <f t="shared" si="24"/>
        <v>0</v>
      </c>
      <c r="J284" s="47" t="s">
        <v>4718</v>
      </c>
      <c r="K284" s="610"/>
      <c r="L284" s="87"/>
    </row>
    <row r="285" spans="1:12" ht="14.4">
      <c r="A285" s="34">
        <v>17250</v>
      </c>
      <c r="B285" s="24" t="s">
        <v>137</v>
      </c>
      <c r="C285" s="18" t="s">
        <v>1996</v>
      </c>
      <c r="D285" s="610" t="str">
        <f t="shared" si="22"/>
        <v>Фото</v>
      </c>
      <c r="E285" s="72" t="s">
        <v>351</v>
      </c>
      <c r="F285" s="50">
        <v>3</v>
      </c>
      <c r="G285" s="48">
        <f t="shared" si="23"/>
        <v>111.89999999999999</v>
      </c>
      <c r="H285" s="73"/>
      <c r="I285" s="47">
        <f t="shared" si="24"/>
        <v>0</v>
      </c>
      <c r="J285" s="47" t="s">
        <v>4720</v>
      </c>
      <c r="K285" s="610"/>
      <c r="L285" s="87"/>
    </row>
    <row r="286" spans="1:12" ht="14.4">
      <c r="A286" s="34">
        <v>18064</v>
      </c>
      <c r="B286" s="24" t="s">
        <v>137</v>
      </c>
      <c r="C286" s="18" t="s">
        <v>1840</v>
      </c>
      <c r="D286" s="610" t="str">
        <f t="shared" si="22"/>
        <v>Фото</v>
      </c>
      <c r="E286" s="72" t="s">
        <v>351</v>
      </c>
      <c r="F286" s="50">
        <v>3</v>
      </c>
      <c r="G286" s="48">
        <f t="shared" si="23"/>
        <v>111.89999999999999</v>
      </c>
      <c r="H286" s="73"/>
      <c r="I286" s="47">
        <f t="shared" si="24"/>
        <v>0</v>
      </c>
      <c r="J286" s="47" t="s">
        <v>4719</v>
      </c>
      <c r="K286" s="610"/>
      <c r="L286" s="87"/>
    </row>
    <row r="287" spans="1:12" ht="14.4">
      <c r="A287" s="34">
        <v>18068</v>
      </c>
      <c r="B287" s="489" t="s">
        <v>137</v>
      </c>
      <c r="C287" s="18" t="s">
        <v>4345</v>
      </c>
      <c r="D287" s="610" t="str">
        <f t="shared" si="22"/>
        <v>Фото</v>
      </c>
      <c r="E287" s="72" t="s">
        <v>351</v>
      </c>
      <c r="F287" s="50">
        <v>10</v>
      </c>
      <c r="G287" s="48">
        <f t="shared" si="23"/>
        <v>373</v>
      </c>
      <c r="H287" s="73"/>
      <c r="I287" s="47">
        <f t="shared" si="24"/>
        <v>0</v>
      </c>
      <c r="J287" s="47" t="s">
        <v>4721</v>
      </c>
      <c r="K287" s="610"/>
      <c r="L287" s="87"/>
    </row>
    <row r="288" spans="1:12" ht="14.4">
      <c r="A288" s="34">
        <v>18053</v>
      </c>
      <c r="B288" s="24" t="s">
        <v>137</v>
      </c>
      <c r="C288" s="18" t="s">
        <v>4066</v>
      </c>
      <c r="D288" s="610" t="str">
        <f t="shared" si="22"/>
        <v>Фото</v>
      </c>
      <c r="E288" s="72" t="s">
        <v>351</v>
      </c>
      <c r="F288" s="50">
        <v>7.5</v>
      </c>
      <c r="G288" s="48">
        <f t="shared" si="23"/>
        <v>279.75</v>
      </c>
      <c r="H288" s="73"/>
      <c r="I288" s="47">
        <f t="shared" si="24"/>
        <v>0</v>
      </c>
      <c r="J288" s="47" t="s">
        <v>4722</v>
      </c>
      <c r="K288" s="610"/>
      <c r="L288" s="87"/>
    </row>
    <row r="289" spans="1:12" ht="14.4">
      <c r="A289" s="8">
        <v>13330</v>
      </c>
      <c r="B289" s="23" t="s">
        <v>137</v>
      </c>
      <c r="C289" s="32" t="s">
        <v>813</v>
      </c>
      <c r="D289" s="610" t="str">
        <f t="shared" si="22"/>
        <v>Фото</v>
      </c>
      <c r="E289" s="72" t="s">
        <v>351</v>
      </c>
      <c r="F289" s="52">
        <v>6.5</v>
      </c>
      <c r="G289" s="48">
        <f t="shared" si="23"/>
        <v>242.45</v>
      </c>
      <c r="H289" s="73"/>
      <c r="I289" s="47">
        <f t="shared" si="24"/>
        <v>0</v>
      </c>
      <c r="J289" s="47" t="s">
        <v>4723</v>
      </c>
      <c r="K289" s="610"/>
      <c r="L289" s="87"/>
    </row>
    <row r="290" spans="1:12" ht="14.4">
      <c r="A290" s="34">
        <v>12717</v>
      </c>
      <c r="B290" s="24" t="s">
        <v>137</v>
      </c>
      <c r="C290" s="18" t="s">
        <v>2814</v>
      </c>
      <c r="D290" s="610" t="str">
        <f t="shared" si="22"/>
        <v>Фото</v>
      </c>
      <c r="E290" s="72" t="s">
        <v>351</v>
      </c>
      <c r="F290" s="50">
        <v>10</v>
      </c>
      <c r="G290" s="48">
        <f t="shared" si="23"/>
        <v>373</v>
      </c>
      <c r="H290" s="73"/>
      <c r="I290" s="47">
        <f t="shared" si="24"/>
        <v>0</v>
      </c>
      <c r="J290" s="47" t="s">
        <v>8455</v>
      </c>
      <c r="K290" s="610"/>
      <c r="L290" s="87"/>
    </row>
    <row r="291" spans="1:12" ht="14.4">
      <c r="A291" s="8">
        <v>13332</v>
      </c>
      <c r="B291" s="23" t="s">
        <v>137</v>
      </c>
      <c r="C291" s="32" t="s">
        <v>2817</v>
      </c>
      <c r="D291" s="610" t="str">
        <f t="shared" si="22"/>
        <v>Фото</v>
      </c>
      <c r="E291" s="72" t="s">
        <v>351</v>
      </c>
      <c r="F291" s="52">
        <v>0.1</v>
      </c>
      <c r="G291" s="48">
        <f t="shared" si="23"/>
        <v>3.73</v>
      </c>
      <c r="H291" s="73"/>
      <c r="I291" s="47">
        <f t="shared" si="24"/>
        <v>0</v>
      </c>
      <c r="J291" s="47" t="s">
        <v>4724</v>
      </c>
      <c r="K291" s="610"/>
      <c r="L291" s="87"/>
    </row>
    <row r="292" spans="1:12" ht="14.4">
      <c r="A292" s="34">
        <v>18055</v>
      </c>
      <c r="B292" s="347" t="s">
        <v>89</v>
      </c>
      <c r="C292" s="18" t="s">
        <v>2863</v>
      </c>
      <c r="D292" s="610" t="str">
        <f t="shared" si="22"/>
        <v>Фото</v>
      </c>
      <c r="E292" s="72" t="s">
        <v>351</v>
      </c>
      <c r="F292" s="50">
        <v>21</v>
      </c>
      <c r="G292" s="48">
        <f t="shared" si="23"/>
        <v>783.3</v>
      </c>
      <c r="H292" s="73"/>
      <c r="I292" s="47">
        <f t="shared" si="24"/>
        <v>0</v>
      </c>
      <c r="J292" s="47" t="s">
        <v>4725</v>
      </c>
      <c r="K292" s="610"/>
      <c r="L292" s="87"/>
    </row>
    <row r="293" spans="1:12" ht="14.4">
      <c r="A293" s="2">
        <v>15272</v>
      </c>
      <c r="B293" s="23" t="s">
        <v>137</v>
      </c>
      <c r="C293" s="31" t="s">
        <v>4320</v>
      </c>
      <c r="D293" s="610" t="str">
        <f t="shared" si="22"/>
        <v>Фото</v>
      </c>
      <c r="E293" s="72" t="s">
        <v>351</v>
      </c>
      <c r="F293" s="51">
        <v>8</v>
      </c>
      <c r="G293" s="48">
        <f t="shared" si="23"/>
        <v>298.39999999999998</v>
      </c>
      <c r="H293" s="73"/>
      <c r="I293" s="47">
        <f t="shared" si="24"/>
        <v>0</v>
      </c>
      <c r="J293" s="47" t="s">
        <v>5951</v>
      </c>
      <c r="K293" s="610"/>
      <c r="L293" s="87"/>
    </row>
    <row r="294" spans="1:12" ht="14.4">
      <c r="A294" s="2">
        <v>27001</v>
      </c>
      <c r="B294" s="23" t="s">
        <v>137</v>
      </c>
      <c r="C294" s="31" t="s">
        <v>4180</v>
      </c>
      <c r="D294" s="610" t="str">
        <f t="shared" si="22"/>
        <v>Фото</v>
      </c>
      <c r="E294" s="72" t="s">
        <v>351</v>
      </c>
      <c r="F294" s="51">
        <v>4</v>
      </c>
      <c r="G294" s="48">
        <f t="shared" si="23"/>
        <v>149.19999999999999</v>
      </c>
      <c r="H294" s="73"/>
      <c r="I294" s="47">
        <f t="shared" si="24"/>
        <v>0</v>
      </c>
      <c r="J294" s="47" t="s">
        <v>5953</v>
      </c>
      <c r="K294" s="610"/>
      <c r="L294" s="87"/>
    </row>
    <row r="295" spans="1:12" ht="14.4">
      <c r="A295" s="8">
        <v>13335</v>
      </c>
      <c r="B295" s="23" t="s">
        <v>137</v>
      </c>
      <c r="C295" s="20" t="s">
        <v>3105</v>
      </c>
      <c r="D295" s="610" t="str">
        <f t="shared" si="22"/>
        <v>Фото</v>
      </c>
      <c r="E295" s="72" t="s">
        <v>351</v>
      </c>
      <c r="F295" s="52">
        <v>1.5</v>
      </c>
      <c r="G295" s="48">
        <f t="shared" si="23"/>
        <v>55.949999999999996</v>
      </c>
      <c r="H295" s="73"/>
      <c r="I295" s="47">
        <f t="shared" si="24"/>
        <v>0</v>
      </c>
      <c r="J295" s="47" t="s">
        <v>4726</v>
      </c>
      <c r="K295" s="610"/>
      <c r="L295" s="87"/>
    </row>
    <row r="296" spans="1:12" ht="14.4">
      <c r="A296" s="8">
        <v>13337</v>
      </c>
      <c r="B296" s="23" t="s">
        <v>137</v>
      </c>
      <c r="C296" s="20" t="s">
        <v>3106</v>
      </c>
      <c r="D296" s="610" t="str">
        <f t="shared" si="22"/>
        <v>Фото</v>
      </c>
      <c r="E296" s="72" t="s">
        <v>351</v>
      </c>
      <c r="F296" s="52">
        <v>1.5</v>
      </c>
      <c r="G296" s="48">
        <f t="shared" si="23"/>
        <v>55.949999999999996</v>
      </c>
      <c r="H296" s="73"/>
      <c r="I296" s="47">
        <f t="shared" si="24"/>
        <v>0</v>
      </c>
      <c r="J296" s="47" t="s">
        <v>4727</v>
      </c>
      <c r="K296" s="610"/>
      <c r="L296" s="87"/>
    </row>
    <row r="297" spans="1:12" ht="14.4">
      <c r="A297" s="8">
        <v>13336</v>
      </c>
      <c r="B297" s="23" t="s">
        <v>137</v>
      </c>
      <c r="C297" s="20" t="s">
        <v>3107</v>
      </c>
      <c r="D297" s="610" t="str">
        <f t="shared" si="22"/>
        <v>Фото</v>
      </c>
      <c r="E297" s="72" t="s">
        <v>351</v>
      </c>
      <c r="F297" s="52">
        <v>1.5</v>
      </c>
      <c r="G297" s="48">
        <f t="shared" si="23"/>
        <v>55.949999999999996</v>
      </c>
      <c r="H297" s="73"/>
      <c r="I297" s="47">
        <f t="shared" si="24"/>
        <v>0</v>
      </c>
      <c r="J297" s="47" t="s">
        <v>4728</v>
      </c>
      <c r="K297" s="610"/>
      <c r="L297" s="87"/>
    </row>
    <row r="298" spans="1:12">
      <c r="A298" s="8">
        <v>22033</v>
      </c>
      <c r="B298" s="23" t="s">
        <v>137</v>
      </c>
      <c r="C298" s="21" t="s">
        <v>3104</v>
      </c>
      <c r="D298" s="610" t="str">
        <f t="shared" si="22"/>
        <v>Фото</v>
      </c>
      <c r="E298" s="235" t="s">
        <v>351</v>
      </c>
      <c r="F298" s="65">
        <v>1.5</v>
      </c>
      <c r="G298" s="48">
        <f t="shared" si="23"/>
        <v>55.949999999999996</v>
      </c>
      <c r="H298" s="77"/>
      <c r="I298" s="47">
        <f t="shared" si="24"/>
        <v>0</v>
      </c>
      <c r="J298" s="47" t="s">
        <v>5787</v>
      </c>
      <c r="K298" s="610"/>
      <c r="L298" s="3"/>
    </row>
    <row r="299" spans="1:12" ht="14.4">
      <c r="A299" s="36">
        <v>18020</v>
      </c>
      <c r="B299" s="24" t="s">
        <v>137</v>
      </c>
      <c r="C299" s="18" t="s">
        <v>4324</v>
      </c>
      <c r="D299" s="610" t="str">
        <f t="shared" si="22"/>
        <v>Фото</v>
      </c>
      <c r="E299" s="72" t="s">
        <v>351</v>
      </c>
      <c r="F299" s="52">
        <v>2.5</v>
      </c>
      <c r="G299" s="48">
        <f t="shared" si="23"/>
        <v>93.25</v>
      </c>
      <c r="H299" s="73"/>
      <c r="I299" s="47">
        <f t="shared" si="24"/>
        <v>0</v>
      </c>
      <c r="J299" s="47" t="s">
        <v>4729</v>
      </c>
      <c r="K299" s="610"/>
      <c r="L299" s="87"/>
    </row>
    <row r="300" spans="1:12" ht="14.4">
      <c r="A300" s="34">
        <v>13003</v>
      </c>
      <c r="B300" s="24" t="s">
        <v>137</v>
      </c>
      <c r="C300" s="18" t="s">
        <v>4488</v>
      </c>
      <c r="D300" s="610" t="str">
        <f t="shared" si="22"/>
        <v>Фото</v>
      </c>
      <c r="E300" s="72" t="s">
        <v>351</v>
      </c>
      <c r="F300" s="50">
        <v>2</v>
      </c>
      <c r="G300" s="48">
        <f t="shared" si="23"/>
        <v>74.599999999999994</v>
      </c>
      <c r="H300" s="73"/>
      <c r="I300" s="47">
        <f t="shared" si="24"/>
        <v>0</v>
      </c>
      <c r="J300" s="47" t="s">
        <v>4731</v>
      </c>
      <c r="K300" s="610"/>
      <c r="L300" s="87"/>
    </row>
    <row r="301" spans="1:12" ht="14.4">
      <c r="A301" s="34">
        <v>13004</v>
      </c>
      <c r="B301" s="24" t="s">
        <v>137</v>
      </c>
      <c r="C301" s="18" t="s">
        <v>4487</v>
      </c>
      <c r="D301" s="610" t="str">
        <f t="shared" si="22"/>
        <v>Фото</v>
      </c>
      <c r="E301" s="72" t="s">
        <v>351</v>
      </c>
      <c r="F301" s="50">
        <v>2</v>
      </c>
      <c r="G301" s="48">
        <f t="shared" si="23"/>
        <v>74.599999999999994</v>
      </c>
      <c r="H301" s="73"/>
      <c r="I301" s="47">
        <f t="shared" si="24"/>
        <v>0</v>
      </c>
      <c r="J301" s="47" t="s">
        <v>4730</v>
      </c>
      <c r="K301" s="610"/>
      <c r="L301" s="87"/>
    </row>
    <row r="302" spans="1:12">
      <c r="A302" s="2">
        <v>34000</v>
      </c>
      <c r="B302" s="23" t="s">
        <v>137</v>
      </c>
      <c r="C302" s="17" t="s">
        <v>3137</v>
      </c>
      <c r="D302" s="610" t="str">
        <f t="shared" si="22"/>
        <v>Фото</v>
      </c>
      <c r="E302" s="72" t="s">
        <v>351</v>
      </c>
      <c r="F302" s="51">
        <v>1.8</v>
      </c>
      <c r="G302" s="48">
        <f t="shared" si="23"/>
        <v>67.14</v>
      </c>
      <c r="H302" s="73"/>
      <c r="I302" s="47">
        <f t="shared" si="24"/>
        <v>0</v>
      </c>
      <c r="J302" s="47" t="s">
        <v>4898</v>
      </c>
      <c r="K302" s="610"/>
    </row>
    <row r="303" spans="1:12" ht="14.4">
      <c r="A303" s="34">
        <v>18062</v>
      </c>
      <c r="B303" s="24" t="s">
        <v>137</v>
      </c>
      <c r="C303" s="18" t="s">
        <v>816</v>
      </c>
      <c r="D303" s="610" t="str">
        <f t="shared" si="22"/>
        <v>Фото</v>
      </c>
      <c r="E303" s="72" t="s">
        <v>351</v>
      </c>
      <c r="F303" s="48">
        <v>1.5</v>
      </c>
      <c r="G303" s="48">
        <f t="shared" si="23"/>
        <v>55.949999999999996</v>
      </c>
      <c r="H303" s="73"/>
      <c r="I303" s="47">
        <f t="shared" si="24"/>
        <v>0</v>
      </c>
      <c r="J303" s="47" t="s">
        <v>4738</v>
      </c>
      <c r="K303" s="610"/>
      <c r="L303" s="87"/>
    </row>
    <row r="304" spans="1:12" ht="14.4">
      <c r="A304" s="34">
        <v>18060</v>
      </c>
      <c r="B304" s="25" t="s">
        <v>137</v>
      </c>
      <c r="C304" s="22" t="s">
        <v>817</v>
      </c>
      <c r="D304" s="610" t="str">
        <f t="shared" si="22"/>
        <v>Фото</v>
      </c>
      <c r="E304" s="72" t="s">
        <v>351</v>
      </c>
      <c r="F304" s="50">
        <v>1</v>
      </c>
      <c r="G304" s="48">
        <f t="shared" ref="G304:G319" si="25">I$2*F304</f>
        <v>37.299999999999997</v>
      </c>
      <c r="H304" s="73"/>
      <c r="I304" s="47">
        <f t="shared" ref="I304:I319" si="26">F304*H304</f>
        <v>0</v>
      </c>
      <c r="J304" s="47" t="s">
        <v>4739</v>
      </c>
      <c r="K304" s="610"/>
      <c r="L304" s="87"/>
    </row>
    <row r="305" spans="1:12" ht="14.4">
      <c r="A305" s="34">
        <v>36032</v>
      </c>
      <c r="B305" s="95" t="s">
        <v>140</v>
      </c>
      <c r="C305" s="22" t="s">
        <v>818</v>
      </c>
      <c r="D305" s="610" t="str">
        <f t="shared" si="22"/>
        <v>Фото</v>
      </c>
      <c r="E305" s="72" t="s">
        <v>351</v>
      </c>
      <c r="F305" s="50">
        <v>3</v>
      </c>
      <c r="G305" s="48">
        <f t="shared" si="25"/>
        <v>111.89999999999999</v>
      </c>
      <c r="H305" s="73"/>
      <c r="I305" s="47">
        <f t="shared" si="26"/>
        <v>0</v>
      </c>
      <c r="J305" s="47" t="s">
        <v>4740</v>
      </c>
      <c r="K305" s="610"/>
      <c r="L305" s="87"/>
    </row>
    <row r="306" spans="1:12" ht="14.4">
      <c r="A306" s="34">
        <v>18061</v>
      </c>
      <c r="B306" s="457" t="s">
        <v>152</v>
      </c>
      <c r="C306" s="22" t="s">
        <v>818</v>
      </c>
      <c r="D306" s="610" t="str">
        <f t="shared" si="22"/>
        <v>Фото</v>
      </c>
      <c r="E306" s="72" t="s">
        <v>351</v>
      </c>
      <c r="F306" s="50">
        <v>1.7</v>
      </c>
      <c r="G306" s="48">
        <f t="shared" si="25"/>
        <v>63.41</v>
      </c>
      <c r="H306" s="73"/>
      <c r="I306" s="47">
        <f t="shared" si="26"/>
        <v>0</v>
      </c>
      <c r="J306" s="47" t="s">
        <v>4741</v>
      </c>
      <c r="K306" s="610"/>
      <c r="L306" s="87"/>
    </row>
    <row r="307" spans="1:12" ht="14.4">
      <c r="A307" s="34">
        <v>11247</v>
      </c>
      <c r="B307" s="304" t="s">
        <v>154</v>
      </c>
      <c r="C307" s="18" t="s">
        <v>3680</v>
      </c>
      <c r="D307" s="610" t="str">
        <f t="shared" si="22"/>
        <v>Фото</v>
      </c>
      <c r="E307" s="601" t="s">
        <v>134</v>
      </c>
      <c r="F307" s="50">
        <v>2.5</v>
      </c>
      <c r="G307" s="48">
        <f t="shared" si="25"/>
        <v>93.25</v>
      </c>
      <c r="H307" s="73"/>
      <c r="I307" s="47">
        <f t="shared" si="26"/>
        <v>0</v>
      </c>
      <c r="J307" s="47" t="s">
        <v>8000</v>
      </c>
      <c r="K307" s="610"/>
      <c r="L307" s="87"/>
    </row>
    <row r="308" spans="1:12" ht="14.4">
      <c r="A308" s="34">
        <v>11249</v>
      </c>
      <c r="B308" s="305" t="s">
        <v>160</v>
      </c>
      <c r="C308" s="18" t="s">
        <v>3681</v>
      </c>
      <c r="D308" s="610" t="str">
        <f t="shared" si="22"/>
        <v>Фото</v>
      </c>
      <c r="E308" s="569" t="s">
        <v>134</v>
      </c>
      <c r="F308" s="50">
        <v>2.5</v>
      </c>
      <c r="G308" s="48">
        <f t="shared" si="25"/>
        <v>93.25</v>
      </c>
      <c r="H308" s="73"/>
      <c r="I308" s="47">
        <f t="shared" si="26"/>
        <v>0</v>
      </c>
      <c r="J308" s="47" t="s">
        <v>8001</v>
      </c>
      <c r="K308" s="610"/>
      <c r="L308" s="87"/>
    </row>
    <row r="309" spans="1:12" ht="14.4">
      <c r="A309" s="34">
        <v>12909</v>
      </c>
      <c r="B309" s="2" t="s">
        <v>137</v>
      </c>
      <c r="C309" s="18" t="s">
        <v>3145</v>
      </c>
      <c r="D309" s="610" t="str">
        <f t="shared" si="22"/>
        <v>Фото</v>
      </c>
      <c r="E309" s="227" t="s">
        <v>351</v>
      </c>
      <c r="F309" s="50">
        <v>5</v>
      </c>
      <c r="G309" s="48">
        <f t="shared" si="25"/>
        <v>186.5</v>
      </c>
      <c r="H309" s="73"/>
      <c r="I309" s="47">
        <f t="shared" si="26"/>
        <v>0</v>
      </c>
      <c r="J309" s="47" t="s">
        <v>8637</v>
      </c>
      <c r="K309" s="610"/>
      <c r="L309" s="87"/>
    </row>
    <row r="310" spans="1:12" ht="14.4">
      <c r="A310" s="8">
        <v>12392</v>
      </c>
      <c r="B310" s="2" t="s">
        <v>137</v>
      </c>
      <c r="C310" s="32" t="s">
        <v>412</v>
      </c>
      <c r="D310" s="610" t="str">
        <f t="shared" si="22"/>
        <v>Фото</v>
      </c>
      <c r="E310" s="72" t="s">
        <v>351</v>
      </c>
      <c r="F310" s="52">
        <v>1.5</v>
      </c>
      <c r="G310" s="48">
        <f t="shared" si="25"/>
        <v>55.949999999999996</v>
      </c>
      <c r="H310" s="73"/>
      <c r="I310" s="47">
        <f t="shared" si="26"/>
        <v>0</v>
      </c>
      <c r="J310" s="47" t="s">
        <v>8010</v>
      </c>
      <c r="K310" s="610"/>
      <c r="L310" s="87"/>
    </row>
    <row r="311" spans="1:12" ht="14.4">
      <c r="A311" s="8">
        <v>13340</v>
      </c>
      <c r="B311" s="23" t="s">
        <v>137</v>
      </c>
      <c r="C311" s="371" t="s">
        <v>217</v>
      </c>
      <c r="D311" s="610" t="str">
        <f t="shared" si="22"/>
        <v>Фото</v>
      </c>
      <c r="E311" s="72" t="s">
        <v>351</v>
      </c>
      <c r="F311" s="59">
        <v>0.5</v>
      </c>
      <c r="G311" s="48">
        <f t="shared" si="25"/>
        <v>18.649999999999999</v>
      </c>
      <c r="H311" s="73"/>
      <c r="I311" s="47">
        <f t="shared" si="26"/>
        <v>0</v>
      </c>
      <c r="J311" s="47" t="s">
        <v>4742</v>
      </c>
      <c r="K311" s="610"/>
      <c r="L311" s="87"/>
    </row>
    <row r="312" spans="1:12" ht="14.4">
      <c r="A312" s="8">
        <v>11050</v>
      </c>
      <c r="B312" s="2" t="s">
        <v>137</v>
      </c>
      <c r="C312" s="371" t="s">
        <v>1586</v>
      </c>
      <c r="D312" s="610" t="str">
        <f t="shared" si="22"/>
        <v>Фото</v>
      </c>
      <c r="E312" s="72" t="s">
        <v>351</v>
      </c>
      <c r="F312" s="59">
        <v>0.8</v>
      </c>
      <c r="G312" s="48">
        <f t="shared" si="25"/>
        <v>29.84</v>
      </c>
      <c r="H312" s="73"/>
      <c r="I312" s="47">
        <f t="shared" si="26"/>
        <v>0</v>
      </c>
      <c r="J312" s="47" t="s">
        <v>7989</v>
      </c>
      <c r="K312" s="610"/>
      <c r="L312" s="87"/>
    </row>
    <row r="313" spans="1:12" ht="14.4">
      <c r="A313" s="8">
        <v>12659</v>
      </c>
      <c r="B313" s="2" t="s">
        <v>137</v>
      </c>
      <c r="C313" s="20" t="s">
        <v>2706</v>
      </c>
      <c r="D313" s="610" t="str">
        <f t="shared" si="22"/>
        <v>Фото</v>
      </c>
      <c r="E313" s="72" t="s">
        <v>351</v>
      </c>
      <c r="F313" s="59">
        <v>10</v>
      </c>
      <c r="G313" s="48">
        <f t="shared" si="25"/>
        <v>373</v>
      </c>
      <c r="H313" s="73"/>
      <c r="I313" s="47">
        <f t="shared" si="26"/>
        <v>0</v>
      </c>
      <c r="J313" s="47" t="s">
        <v>8398</v>
      </c>
      <c r="K313" s="610"/>
      <c r="L313" s="87"/>
    </row>
    <row r="314" spans="1:12">
      <c r="A314" s="6">
        <v>13708</v>
      </c>
      <c r="B314" s="24" t="s">
        <v>137</v>
      </c>
      <c r="C314" s="32" t="s">
        <v>3476</v>
      </c>
      <c r="D314" s="610" t="str">
        <f t="shared" si="22"/>
        <v>Фото</v>
      </c>
      <c r="E314" s="72" t="s">
        <v>351</v>
      </c>
      <c r="F314" s="51">
        <v>6</v>
      </c>
      <c r="G314" s="48">
        <f t="shared" si="25"/>
        <v>223.79999999999998</v>
      </c>
      <c r="H314" s="75"/>
      <c r="I314" s="47">
        <f t="shared" si="26"/>
        <v>0</v>
      </c>
      <c r="J314" s="47" t="s">
        <v>8728</v>
      </c>
      <c r="K314" s="610"/>
    </row>
    <row r="315" spans="1:12">
      <c r="A315" s="34">
        <v>12806</v>
      </c>
      <c r="B315" s="24" t="s">
        <v>137</v>
      </c>
      <c r="C315" s="18" t="s">
        <v>2807</v>
      </c>
      <c r="D315" s="610" t="str">
        <f t="shared" si="22"/>
        <v>Фото</v>
      </c>
      <c r="E315" s="72" t="s">
        <v>351</v>
      </c>
      <c r="F315" s="48">
        <v>3.5</v>
      </c>
      <c r="G315" s="48">
        <f t="shared" si="25"/>
        <v>130.54999999999998</v>
      </c>
      <c r="H315" s="73"/>
      <c r="I315" s="47">
        <f t="shared" si="26"/>
        <v>0</v>
      </c>
      <c r="J315" s="47" t="s">
        <v>8541</v>
      </c>
      <c r="K315" s="610"/>
    </row>
    <row r="316" spans="1:12" ht="14.4">
      <c r="A316" s="319">
        <v>13342</v>
      </c>
      <c r="B316" s="23" t="s">
        <v>137</v>
      </c>
      <c r="C316" s="32" t="s">
        <v>2324</v>
      </c>
      <c r="D316" s="610" t="str">
        <f t="shared" si="22"/>
        <v>Фото</v>
      </c>
      <c r="E316" s="72" t="s">
        <v>351</v>
      </c>
      <c r="F316" s="52">
        <v>0.5</v>
      </c>
      <c r="G316" s="48">
        <f t="shared" si="25"/>
        <v>18.649999999999999</v>
      </c>
      <c r="H316" s="73"/>
      <c r="I316" s="47">
        <f t="shared" si="26"/>
        <v>0</v>
      </c>
      <c r="J316" s="47" t="s">
        <v>4743</v>
      </c>
      <c r="K316" s="610"/>
      <c r="L316" s="87"/>
    </row>
    <row r="317" spans="1:12" ht="14.4">
      <c r="A317" s="8">
        <v>13343</v>
      </c>
      <c r="B317" s="23" t="s">
        <v>137</v>
      </c>
      <c r="C317" s="371" t="s">
        <v>989</v>
      </c>
      <c r="D317" s="610" t="str">
        <f t="shared" si="22"/>
        <v>Фото</v>
      </c>
      <c r="E317" s="72" t="s">
        <v>351</v>
      </c>
      <c r="F317" s="52">
        <v>1.7</v>
      </c>
      <c r="G317" s="48">
        <f t="shared" si="25"/>
        <v>63.41</v>
      </c>
      <c r="H317" s="73"/>
      <c r="I317" s="47">
        <f t="shared" si="26"/>
        <v>0</v>
      </c>
      <c r="J317" s="47" t="s">
        <v>4744</v>
      </c>
      <c r="K317" s="610"/>
      <c r="L317" s="87"/>
    </row>
    <row r="318" spans="1:12" ht="14.4">
      <c r="A318" s="38">
        <v>40504</v>
      </c>
      <c r="B318" s="23" t="s">
        <v>137</v>
      </c>
      <c r="C318" s="20" t="s">
        <v>349</v>
      </c>
      <c r="D318" s="610" t="str">
        <f t="shared" si="22"/>
        <v>Фото</v>
      </c>
      <c r="E318" s="344" t="s">
        <v>351</v>
      </c>
      <c r="F318" s="52">
        <v>0.5</v>
      </c>
      <c r="G318" s="48">
        <f t="shared" si="25"/>
        <v>18.649999999999999</v>
      </c>
      <c r="H318" s="73"/>
      <c r="I318" s="47">
        <f t="shared" si="26"/>
        <v>0</v>
      </c>
      <c r="J318" s="47" t="s">
        <v>4746</v>
      </c>
      <c r="K318" s="610"/>
      <c r="L318" s="87"/>
    </row>
    <row r="319" spans="1:12" ht="14.4">
      <c r="A319" s="34">
        <v>18063</v>
      </c>
      <c r="B319" s="23" t="s">
        <v>137</v>
      </c>
      <c r="C319" s="22" t="s">
        <v>218</v>
      </c>
      <c r="D319" s="610" t="str">
        <f t="shared" si="22"/>
        <v>Фото</v>
      </c>
      <c r="E319" s="72" t="s">
        <v>351</v>
      </c>
      <c r="F319" s="48">
        <v>0.5</v>
      </c>
      <c r="G319" s="48">
        <f t="shared" si="25"/>
        <v>18.649999999999999</v>
      </c>
      <c r="H319" s="73"/>
      <c r="I319" s="47">
        <f t="shared" si="26"/>
        <v>0</v>
      </c>
      <c r="J319" s="47" t="s">
        <v>4747</v>
      </c>
      <c r="K319" s="610"/>
      <c r="L319" s="87"/>
    </row>
    <row r="320" spans="1:12" ht="17.399999999999999">
      <c r="A320" s="159"/>
      <c r="B320" s="383" t="s">
        <v>1641</v>
      </c>
      <c r="C320" s="514" t="s">
        <v>905</v>
      </c>
      <c r="D320" s="610"/>
      <c r="E320" s="243"/>
      <c r="F320" s="160"/>
      <c r="G320" s="147"/>
      <c r="H320" s="156"/>
      <c r="I320" s="149"/>
      <c r="J320" s="149" t="e">
        <v>#N/A</v>
      </c>
      <c r="K320" s="610"/>
      <c r="L320" s="87"/>
    </row>
    <row r="321" spans="1:12" ht="164.1" customHeight="1">
      <c r="A321" s="157"/>
      <c r="B321" s="527"/>
      <c r="C321" s="528"/>
      <c r="D321" s="610"/>
      <c r="E321" s="244"/>
      <c r="F321" s="113"/>
      <c r="G321" s="105"/>
      <c r="H321" s="114"/>
      <c r="I321" s="107"/>
      <c r="J321" s="107" t="e">
        <v>#N/A</v>
      </c>
      <c r="K321" s="610"/>
      <c r="L321" s="87"/>
    </row>
    <row r="322" spans="1:12" ht="14.4">
      <c r="A322" s="34">
        <v>17001</v>
      </c>
      <c r="B322" s="24" t="s">
        <v>137</v>
      </c>
      <c r="C322" s="18" t="s">
        <v>3807</v>
      </c>
      <c r="D322" s="610" t="str">
        <f t="shared" si="22"/>
        <v>Фото</v>
      </c>
      <c r="E322" s="235" t="s">
        <v>351</v>
      </c>
      <c r="F322" s="50">
        <v>4.5</v>
      </c>
      <c r="G322" s="48">
        <f t="shared" ref="G322:G385" si="27">I$2*F322</f>
        <v>167.85</v>
      </c>
      <c r="H322" s="76"/>
      <c r="I322" s="47">
        <f t="shared" ref="I322:I353" si="28">F322*H322</f>
        <v>0</v>
      </c>
      <c r="J322" s="47" t="s">
        <v>4748</v>
      </c>
      <c r="K322" s="610"/>
      <c r="L322" s="87"/>
    </row>
    <row r="323" spans="1:12" ht="14.4">
      <c r="A323" s="2">
        <v>28204</v>
      </c>
      <c r="B323" s="440" t="s">
        <v>137</v>
      </c>
      <c r="C323" s="529" t="s">
        <v>3036</v>
      </c>
      <c r="D323" s="610" t="str">
        <f t="shared" si="22"/>
        <v>Фото</v>
      </c>
      <c r="E323" s="72" t="s">
        <v>351</v>
      </c>
      <c r="F323" s="51">
        <v>2.5</v>
      </c>
      <c r="G323" s="48">
        <f t="shared" si="27"/>
        <v>93.25</v>
      </c>
      <c r="H323" s="76"/>
      <c r="I323" s="47">
        <f t="shared" si="28"/>
        <v>0</v>
      </c>
      <c r="J323" s="47" t="s">
        <v>4753</v>
      </c>
      <c r="K323" s="610"/>
      <c r="L323" s="87"/>
    </row>
    <row r="324" spans="1:12" ht="14.4">
      <c r="A324" s="34">
        <v>40077</v>
      </c>
      <c r="B324" s="24" t="s">
        <v>137</v>
      </c>
      <c r="C324" s="18" t="s">
        <v>3369</v>
      </c>
      <c r="D324" s="610" t="str">
        <f t="shared" si="22"/>
        <v>Фото</v>
      </c>
      <c r="E324" s="235" t="s">
        <v>351</v>
      </c>
      <c r="F324" s="50">
        <v>0.1</v>
      </c>
      <c r="G324" s="48">
        <f t="shared" si="27"/>
        <v>3.73</v>
      </c>
      <c r="H324" s="76"/>
      <c r="I324" s="47">
        <f t="shared" si="28"/>
        <v>0</v>
      </c>
      <c r="J324" s="47" t="s">
        <v>4752</v>
      </c>
      <c r="K324" s="610"/>
      <c r="L324" s="87"/>
    </row>
    <row r="325" spans="1:12" ht="14.4">
      <c r="A325" s="34">
        <v>13207</v>
      </c>
      <c r="B325" s="24" t="s">
        <v>137</v>
      </c>
      <c r="C325" s="22" t="s">
        <v>578</v>
      </c>
      <c r="D325" s="610" t="str">
        <f t="shared" si="22"/>
        <v>Фото</v>
      </c>
      <c r="E325" s="577" t="s">
        <v>351</v>
      </c>
      <c r="F325" s="50">
        <v>2.2999999999999998</v>
      </c>
      <c r="G325" s="48">
        <f t="shared" si="27"/>
        <v>85.789999999999992</v>
      </c>
      <c r="H325" s="73"/>
      <c r="I325" s="47">
        <f t="shared" si="28"/>
        <v>0</v>
      </c>
      <c r="J325" s="47" t="s">
        <v>4749</v>
      </c>
      <c r="K325" s="610"/>
      <c r="L325" s="87"/>
    </row>
    <row r="326" spans="1:12" ht="14.4">
      <c r="A326" s="34">
        <v>21018</v>
      </c>
      <c r="B326" s="24" t="s">
        <v>137</v>
      </c>
      <c r="C326" s="22" t="s">
        <v>1598</v>
      </c>
      <c r="D326" s="610" t="str">
        <f t="shared" si="22"/>
        <v>Фото</v>
      </c>
      <c r="E326" s="577" t="s">
        <v>351</v>
      </c>
      <c r="F326" s="50">
        <v>3</v>
      </c>
      <c r="G326" s="48">
        <f t="shared" si="27"/>
        <v>111.89999999999999</v>
      </c>
      <c r="H326" s="76"/>
      <c r="I326" s="47">
        <f t="shared" si="28"/>
        <v>0</v>
      </c>
      <c r="J326" s="47" t="s">
        <v>4750</v>
      </c>
      <c r="K326" s="610"/>
      <c r="L326" s="87"/>
    </row>
    <row r="327" spans="1:12" ht="14.4">
      <c r="A327" s="34">
        <v>16025</v>
      </c>
      <c r="B327" s="24" t="s">
        <v>137</v>
      </c>
      <c r="C327" s="21" t="s">
        <v>3828</v>
      </c>
      <c r="D327" s="610" t="str">
        <f t="shared" ref="D327:D390" si="29">HYPERLINK(J327,"Фото")</f>
        <v>Фото</v>
      </c>
      <c r="E327" s="235" t="s">
        <v>351</v>
      </c>
      <c r="F327" s="48">
        <v>1.5</v>
      </c>
      <c r="G327" s="48">
        <f t="shared" si="27"/>
        <v>55.949999999999996</v>
      </c>
      <c r="H327" s="76"/>
      <c r="I327" s="47">
        <f t="shared" si="28"/>
        <v>0</v>
      </c>
      <c r="J327" s="47" t="s">
        <v>4755</v>
      </c>
      <c r="K327" s="610"/>
      <c r="L327" s="87"/>
    </row>
    <row r="328" spans="1:12" ht="14.4">
      <c r="A328" s="34">
        <v>17004</v>
      </c>
      <c r="B328" s="24" t="s">
        <v>137</v>
      </c>
      <c r="C328" s="18" t="s">
        <v>3269</v>
      </c>
      <c r="D328" s="610" t="str">
        <f t="shared" si="29"/>
        <v>Фото</v>
      </c>
      <c r="E328" s="235" t="s">
        <v>351</v>
      </c>
      <c r="F328" s="50">
        <v>1.5</v>
      </c>
      <c r="G328" s="48">
        <f t="shared" si="27"/>
        <v>55.949999999999996</v>
      </c>
      <c r="H328" s="76"/>
      <c r="I328" s="47">
        <f t="shared" si="28"/>
        <v>0</v>
      </c>
      <c r="J328" s="47" t="s">
        <v>4754</v>
      </c>
      <c r="K328" s="610"/>
      <c r="L328" s="87"/>
    </row>
    <row r="329" spans="1:12" ht="14.4">
      <c r="A329" s="34">
        <v>17009</v>
      </c>
      <c r="B329" s="347" t="s">
        <v>89</v>
      </c>
      <c r="C329" s="22" t="s">
        <v>819</v>
      </c>
      <c r="D329" s="610" t="str">
        <f t="shared" si="29"/>
        <v>Фото</v>
      </c>
      <c r="E329" s="235" t="s">
        <v>351</v>
      </c>
      <c r="F329" s="50">
        <v>3</v>
      </c>
      <c r="G329" s="48">
        <f t="shared" si="27"/>
        <v>111.89999999999999</v>
      </c>
      <c r="H329" s="76"/>
      <c r="I329" s="47">
        <f t="shared" si="28"/>
        <v>0</v>
      </c>
      <c r="J329" s="47" t="s">
        <v>4756</v>
      </c>
      <c r="K329" s="610"/>
      <c r="L329" s="87"/>
    </row>
    <row r="330" spans="1:12" ht="14.4">
      <c r="A330" s="34">
        <v>17010</v>
      </c>
      <c r="B330" s="347" t="s">
        <v>89</v>
      </c>
      <c r="C330" s="18" t="s">
        <v>4122</v>
      </c>
      <c r="D330" s="610" t="str">
        <f t="shared" si="29"/>
        <v>Фото</v>
      </c>
      <c r="E330" s="235" t="s">
        <v>351</v>
      </c>
      <c r="F330" s="48">
        <v>3.5</v>
      </c>
      <c r="G330" s="48">
        <f t="shared" si="27"/>
        <v>130.54999999999998</v>
      </c>
      <c r="H330" s="76"/>
      <c r="I330" s="47">
        <f t="shared" si="28"/>
        <v>0</v>
      </c>
      <c r="J330" s="47" t="s">
        <v>4757</v>
      </c>
      <c r="K330" s="610"/>
      <c r="L330" s="87"/>
    </row>
    <row r="331" spans="1:12" ht="14.4">
      <c r="A331" s="34">
        <v>40471</v>
      </c>
      <c r="B331" s="24" t="s">
        <v>137</v>
      </c>
      <c r="C331" s="18" t="s">
        <v>4123</v>
      </c>
      <c r="D331" s="610" t="str">
        <f t="shared" si="29"/>
        <v>Фото</v>
      </c>
      <c r="E331" s="235" t="s">
        <v>351</v>
      </c>
      <c r="F331" s="60">
        <v>5</v>
      </c>
      <c r="G331" s="48">
        <f t="shared" si="27"/>
        <v>186.5</v>
      </c>
      <c r="H331" s="76"/>
      <c r="I331" s="47">
        <f t="shared" si="28"/>
        <v>0</v>
      </c>
      <c r="J331" s="47" t="s">
        <v>4758</v>
      </c>
      <c r="K331" s="610"/>
      <c r="L331" s="87"/>
    </row>
    <row r="332" spans="1:12">
      <c r="A332" s="37">
        <v>16038</v>
      </c>
      <c r="B332" s="333" t="s">
        <v>135</v>
      </c>
      <c r="C332" s="18" t="s">
        <v>2784</v>
      </c>
      <c r="D332" s="610" t="str">
        <f t="shared" si="29"/>
        <v>Фото</v>
      </c>
      <c r="E332" s="235" t="s">
        <v>351</v>
      </c>
      <c r="F332" s="65">
        <v>11</v>
      </c>
      <c r="G332" s="48">
        <f t="shared" si="27"/>
        <v>410.29999999999995</v>
      </c>
      <c r="H332" s="77"/>
      <c r="I332" s="47">
        <f t="shared" si="28"/>
        <v>0</v>
      </c>
      <c r="J332" s="47" t="s">
        <v>6023</v>
      </c>
      <c r="K332" s="610"/>
    </row>
    <row r="333" spans="1:12" ht="14.4">
      <c r="A333" s="34">
        <v>17012</v>
      </c>
      <c r="B333" s="320" t="s">
        <v>47</v>
      </c>
      <c r="C333" s="22" t="s">
        <v>1997</v>
      </c>
      <c r="D333" s="610" t="str">
        <f t="shared" si="29"/>
        <v>Фото</v>
      </c>
      <c r="E333" s="235" t="s">
        <v>351</v>
      </c>
      <c r="F333" s="50">
        <v>6.5</v>
      </c>
      <c r="G333" s="48">
        <f t="shared" si="27"/>
        <v>242.45</v>
      </c>
      <c r="H333" s="76"/>
      <c r="I333" s="47">
        <f t="shared" si="28"/>
        <v>0</v>
      </c>
      <c r="J333" s="47" t="s">
        <v>4760</v>
      </c>
      <c r="K333" s="610"/>
      <c r="L333" s="87"/>
    </row>
    <row r="334" spans="1:12">
      <c r="A334" s="34">
        <v>17013</v>
      </c>
      <c r="B334" s="24" t="s">
        <v>137</v>
      </c>
      <c r="C334" s="18" t="s">
        <v>3419</v>
      </c>
      <c r="D334" s="610" t="str">
        <f t="shared" si="29"/>
        <v>Фото</v>
      </c>
      <c r="E334" s="235" t="s">
        <v>351</v>
      </c>
      <c r="F334" s="50">
        <v>5</v>
      </c>
      <c r="G334" s="48">
        <f t="shared" si="27"/>
        <v>186.5</v>
      </c>
      <c r="H334" s="73"/>
      <c r="I334" s="47">
        <f t="shared" si="28"/>
        <v>0</v>
      </c>
      <c r="J334" s="47" t="s">
        <v>4759</v>
      </c>
      <c r="K334" s="610"/>
    </row>
    <row r="335" spans="1:12">
      <c r="A335" s="34">
        <v>11586</v>
      </c>
      <c r="B335" s="304" t="s">
        <v>204</v>
      </c>
      <c r="C335" s="18" t="s">
        <v>2515</v>
      </c>
      <c r="D335" s="610" t="str">
        <f t="shared" si="29"/>
        <v>Фото</v>
      </c>
      <c r="E335" s="235" t="s">
        <v>351</v>
      </c>
      <c r="F335" s="50">
        <v>13.5</v>
      </c>
      <c r="G335" s="48">
        <f t="shared" si="27"/>
        <v>503.54999999999995</v>
      </c>
      <c r="H335" s="73"/>
      <c r="I335" s="47">
        <f t="shared" si="28"/>
        <v>0</v>
      </c>
      <c r="J335" s="47" t="s">
        <v>5496</v>
      </c>
      <c r="K335" s="610"/>
    </row>
    <row r="336" spans="1:12">
      <c r="A336" s="39">
        <v>13367</v>
      </c>
      <c r="B336" s="23" t="s">
        <v>137</v>
      </c>
      <c r="C336" s="32" t="s">
        <v>3723</v>
      </c>
      <c r="D336" s="610" t="str">
        <f t="shared" si="29"/>
        <v>Фото</v>
      </c>
      <c r="E336" s="235" t="s">
        <v>351</v>
      </c>
      <c r="F336" s="61">
        <v>0.5</v>
      </c>
      <c r="G336" s="48">
        <f t="shared" si="27"/>
        <v>18.649999999999999</v>
      </c>
      <c r="H336" s="73"/>
      <c r="I336" s="47">
        <f t="shared" si="28"/>
        <v>0</v>
      </c>
      <c r="J336" s="47" t="s">
        <v>4763</v>
      </c>
      <c r="K336" s="610"/>
    </row>
    <row r="337" spans="1:12">
      <c r="A337" s="2">
        <v>28274</v>
      </c>
      <c r="B337" s="23" t="s">
        <v>137</v>
      </c>
      <c r="C337" s="372" t="s">
        <v>1716</v>
      </c>
      <c r="D337" s="610" t="str">
        <f t="shared" si="29"/>
        <v>Фото</v>
      </c>
      <c r="E337" s="72" t="s">
        <v>351</v>
      </c>
      <c r="F337" s="51">
        <v>0.3</v>
      </c>
      <c r="G337" s="48">
        <f t="shared" si="27"/>
        <v>11.19</v>
      </c>
      <c r="H337" s="76"/>
      <c r="I337" s="47">
        <f t="shared" si="28"/>
        <v>0</v>
      </c>
      <c r="J337" s="47" t="s">
        <v>4762</v>
      </c>
      <c r="K337" s="610"/>
    </row>
    <row r="338" spans="1:12">
      <c r="A338" s="2">
        <v>36003</v>
      </c>
      <c r="B338" s="23" t="s">
        <v>137</v>
      </c>
      <c r="C338" s="372" t="s">
        <v>820</v>
      </c>
      <c r="D338" s="610" t="str">
        <f t="shared" si="29"/>
        <v>Фото</v>
      </c>
      <c r="E338" s="72" t="s">
        <v>351</v>
      </c>
      <c r="F338" s="51">
        <v>0.3</v>
      </c>
      <c r="G338" s="48">
        <f t="shared" si="27"/>
        <v>11.19</v>
      </c>
      <c r="H338" s="76"/>
      <c r="I338" s="47">
        <f t="shared" si="28"/>
        <v>0</v>
      </c>
      <c r="J338" s="47" t="s">
        <v>4761</v>
      </c>
      <c r="K338" s="610"/>
    </row>
    <row r="339" spans="1:12">
      <c r="A339" s="39">
        <v>13366</v>
      </c>
      <c r="B339" s="23" t="s">
        <v>137</v>
      </c>
      <c r="C339" s="371" t="s">
        <v>1998</v>
      </c>
      <c r="D339" s="610" t="str">
        <f t="shared" si="29"/>
        <v>Фото</v>
      </c>
      <c r="E339" s="235" t="s">
        <v>351</v>
      </c>
      <c r="F339" s="61">
        <v>0.7</v>
      </c>
      <c r="G339" s="48">
        <f t="shared" si="27"/>
        <v>26.109999999999996</v>
      </c>
      <c r="H339" s="76"/>
      <c r="I339" s="47">
        <f t="shared" si="28"/>
        <v>0</v>
      </c>
      <c r="J339" s="47" t="s">
        <v>4764</v>
      </c>
      <c r="K339" s="610"/>
    </row>
    <row r="340" spans="1:12">
      <c r="A340" s="39">
        <v>40599</v>
      </c>
      <c r="B340" s="23" t="s">
        <v>137</v>
      </c>
      <c r="C340" s="20" t="s">
        <v>3873</v>
      </c>
      <c r="D340" s="610" t="str">
        <f t="shared" si="29"/>
        <v>Фото</v>
      </c>
      <c r="E340" s="235" t="s">
        <v>351</v>
      </c>
      <c r="F340" s="61">
        <v>0.2</v>
      </c>
      <c r="G340" s="48">
        <f t="shared" si="27"/>
        <v>7.46</v>
      </c>
      <c r="H340" s="76"/>
      <c r="I340" s="47">
        <f t="shared" si="28"/>
        <v>0</v>
      </c>
      <c r="J340" s="47" t="s">
        <v>4765</v>
      </c>
      <c r="K340" s="610"/>
    </row>
    <row r="341" spans="1:12">
      <c r="A341" s="39">
        <v>13368</v>
      </c>
      <c r="B341" s="23" t="s">
        <v>137</v>
      </c>
      <c r="C341" s="20" t="s">
        <v>2325</v>
      </c>
      <c r="D341" s="610" t="str">
        <f t="shared" si="29"/>
        <v>Фото</v>
      </c>
      <c r="E341" s="235" t="s">
        <v>351</v>
      </c>
      <c r="F341" s="61">
        <v>0.06</v>
      </c>
      <c r="G341" s="48">
        <f t="shared" si="27"/>
        <v>2.2379999999999995</v>
      </c>
      <c r="H341" s="76"/>
      <c r="I341" s="47">
        <f t="shared" si="28"/>
        <v>0</v>
      </c>
      <c r="J341" s="47" t="s">
        <v>4766</v>
      </c>
      <c r="K341" s="610"/>
    </row>
    <row r="342" spans="1:12">
      <c r="A342" s="39">
        <v>12101</v>
      </c>
      <c r="B342" s="6" t="s">
        <v>137</v>
      </c>
      <c r="C342" s="20" t="s">
        <v>2498</v>
      </c>
      <c r="D342" s="610" t="str">
        <f t="shared" si="29"/>
        <v>Фото</v>
      </c>
      <c r="E342" s="235" t="s">
        <v>351</v>
      </c>
      <c r="F342" s="61">
        <v>0.4</v>
      </c>
      <c r="G342" s="48">
        <f t="shared" si="27"/>
        <v>14.92</v>
      </c>
      <c r="H342" s="76"/>
      <c r="I342" s="47">
        <f t="shared" si="28"/>
        <v>0</v>
      </c>
      <c r="J342" s="47" t="s">
        <v>8226</v>
      </c>
      <c r="K342" s="610"/>
    </row>
    <row r="343" spans="1:12">
      <c r="A343" s="39">
        <v>13370</v>
      </c>
      <c r="B343" s="23" t="s">
        <v>137</v>
      </c>
      <c r="C343" s="478" t="s">
        <v>2326</v>
      </c>
      <c r="D343" s="610" t="str">
        <f t="shared" si="29"/>
        <v>Фото</v>
      </c>
      <c r="E343" s="235" t="s">
        <v>351</v>
      </c>
      <c r="F343" s="61">
        <v>0.3</v>
      </c>
      <c r="G343" s="48">
        <f t="shared" si="27"/>
        <v>11.19</v>
      </c>
      <c r="H343" s="76"/>
      <c r="I343" s="47">
        <f t="shared" si="28"/>
        <v>0</v>
      </c>
      <c r="J343" s="47" t="s">
        <v>4767</v>
      </c>
      <c r="K343" s="610"/>
    </row>
    <row r="344" spans="1:12">
      <c r="A344" s="39">
        <v>13369</v>
      </c>
      <c r="B344" s="23" t="s">
        <v>137</v>
      </c>
      <c r="C344" s="32" t="s">
        <v>3793</v>
      </c>
      <c r="D344" s="610" t="str">
        <f t="shared" si="29"/>
        <v>Фото</v>
      </c>
      <c r="E344" s="507" t="s">
        <v>351</v>
      </c>
      <c r="F344" s="61">
        <v>0.15</v>
      </c>
      <c r="G344" s="48">
        <f t="shared" si="27"/>
        <v>5.5949999999999998</v>
      </c>
      <c r="H344" s="76"/>
      <c r="I344" s="47">
        <f t="shared" si="28"/>
        <v>0</v>
      </c>
      <c r="J344" s="47" t="s">
        <v>4768</v>
      </c>
      <c r="K344" s="610"/>
    </row>
    <row r="345" spans="1:12">
      <c r="A345" s="40">
        <v>34034</v>
      </c>
      <c r="B345" s="23" t="s">
        <v>137</v>
      </c>
      <c r="C345" s="32" t="s">
        <v>2327</v>
      </c>
      <c r="D345" s="610" t="str">
        <f t="shared" si="29"/>
        <v>Фото</v>
      </c>
      <c r="E345" s="235" t="s">
        <v>351</v>
      </c>
      <c r="F345" s="61">
        <v>16</v>
      </c>
      <c r="G345" s="48">
        <f t="shared" si="27"/>
        <v>596.79999999999995</v>
      </c>
      <c r="H345" s="76"/>
      <c r="I345" s="47">
        <f t="shared" si="28"/>
        <v>0</v>
      </c>
      <c r="J345" s="47" t="s">
        <v>4769</v>
      </c>
      <c r="K345" s="610"/>
    </row>
    <row r="346" spans="1:12">
      <c r="A346" s="37">
        <v>15250</v>
      </c>
      <c r="B346" s="24" t="s">
        <v>137</v>
      </c>
      <c r="C346" s="19" t="s">
        <v>2675</v>
      </c>
      <c r="D346" s="610" t="str">
        <f t="shared" si="29"/>
        <v>Фото</v>
      </c>
      <c r="E346" s="235" t="s">
        <v>351</v>
      </c>
      <c r="F346" s="52">
        <v>23</v>
      </c>
      <c r="G346" s="48">
        <f t="shared" si="27"/>
        <v>857.9</v>
      </c>
      <c r="H346" s="77"/>
      <c r="I346" s="47">
        <f t="shared" si="28"/>
        <v>0</v>
      </c>
      <c r="J346" s="47" t="s">
        <v>5424</v>
      </c>
      <c r="K346" s="610"/>
      <c r="L346" s="3"/>
    </row>
    <row r="347" spans="1:12">
      <c r="A347" s="34">
        <v>18007</v>
      </c>
      <c r="B347" s="24" t="s">
        <v>137</v>
      </c>
      <c r="C347" s="18" t="s">
        <v>2328</v>
      </c>
      <c r="D347" s="610" t="str">
        <f t="shared" si="29"/>
        <v>Фото</v>
      </c>
      <c r="E347" s="235" t="s">
        <v>351</v>
      </c>
      <c r="F347" s="50">
        <v>18</v>
      </c>
      <c r="G347" s="48">
        <f t="shared" si="27"/>
        <v>671.4</v>
      </c>
      <c r="H347" s="76"/>
      <c r="I347" s="47">
        <f t="shared" si="28"/>
        <v>0</v>
      </c>
      <c r="J347" s="47" t="s">
        <v>8874</v>
      </c>
      <c r="K347" s="610"/>
    </row>
    <row r="348" spans="1:12">
      <c r="A348" s="34">
        <v>17016</v>
      </c>
      <c r="B348" s="336" t="s">
        <v>140</v>
      </c>
      <c r="C348" s="18" t="s">
        <v>3689</v>
      </c>
      <c r="D348" s="610" t="str">
        <f t="shared" si="29"/>
        <v>Фото</v>
      </c>
      <c r="E348" s="235" t="s">
        <v>351</v>
      </c>
      <c r="F348" s="48">
        <v>24</v>
      </c>
      <c r="G348" s="48">
        <f t="shared" si="27"/>
        <v>895.19999999999993</v>
      </c>
      <c r="H348" s="76"/>
      <c r="I348" s="47">
        <f t="shared" si="28"/>
        <v>0</v>
      </c>
      <c r="J348" s="47" t="s">
        <v>4771</v>
      </c>
      <c r="K348" s="610"/>
    </row>
    <row r="349" spans="1:12">
      <c r="A349" s="34">
        <v>15045</v>
      </c>
      <c r="B349" s="336" t="s">
        <v>140</v>
      </c>
      <c r="C349" s="18" t="s">
        <v>3679</v>
      </c>
      <c r="D349" s="610" t="str">
        <f t="shared" si="29"/>
        <v>Фото</v>
      </c>
      <c r="E349" s="235" t="s">
        <v>351</v>
      </c>
      <c r="F349" s="50">
        <v>16</v>
      </c>
      <c r="G349" s="48">
        <f t="shared" si="27"/>
        <v>596.79999999999995</v>
      </c>
      <c r="H349" s="76"/>
      <c r="I349" s="47">
        <f t="shared" si="28"/>
        <v>0</v>
      </c>
      <c r="J349" s="47" t="s">
        <v>4770</v>
      </c>
      <c r="K349" s="610"/>
    </row>
    <row r="350" spans="1:12">
      <c r="A350" s="34">
        <v>13778</v>
      </c>
      <c r="B350" s="23" t="s">
        <v>137</v>
      </c>
      <c r="C350" s="18" t="s">
        <v>3696</v>
      </c>
      <c r="D350" s="610" t="str">
        <f t="shared" si="29"/>
        <v>Фото</v>
      </c>
      <c r="E350" s="235" t="s">
        <v>351</v>
      </c>
      <c r="F350" s="50">
        <v>15</v>
      </c>
      <c r="G350" s="48">
        <f t="shared" si="27"/>
        <v>559.5</v>
      </c>
      <c r="H350" s="76"/>
      <c r="I350" s="47">
        <f t="shared" si="28"/>
        <v>0</v>
      </c>
      <c r="J350" s="47" t="s">
        <v>8775</v>
      </c>
      <c r="K350" s="610"/>
    </row>
    <row r="351" spans="1:12">
      <c r="A351" s="34">
        <v>12746</v>
      </c>
      <c r="B351" s="23" t="s">
        <v>137</v>
      </c>
      <c r="C351" s="18" t="s">
        <v>3688</v>
      </c>
      <c r="D351" s="610" t="str">
        <f t="shared" si="29"/>
        <v>Фото</v>
      </c>
      <c r="E351" s="235" t="s">
        <v>351</v>
      </c>
      <c r="F351" s="50">
        <v>22</v>
      </c>
      <c r="G351" s="48">
        <f t="shared" si="27"/>
        <v>820.59999999999991</v>
      </c>
      <c r="H351" s="76"/>
      <c r="I351" s="47">
        <f t="shared" si="28"/>
        <v>0</v>
      </c>
      <c r="J351" s="47" t="s">
        <v>8483</v>
      </c>
      <c r="K351" s="610"/>
    </row>
    <row r="352" spans="1:12">
      <c r="A352" s="39">
        <v>13349</v>
      </c>
      <c r="B352" s="23" t="s">
        <v>137</v>
      </c>
      <c r="C352" s="371" t="s">
        <v>896</v>
      </c>
      <c r="D352" s="610" t="str">
        <f t="shared" si="29"/>
        <v>Фото</v>
      </c>
      <c r="E352" s="235" t="s">
        <v>351</v>
      </c>
      <c r="F352" s="61">
        <v>24</v>
      </c>
      <c r="G352" s="48">
        <f t="shared" si="27"/>
        <v>895.19999999999993</v>
      </c>
      <c r="H352" s="76"/>
      <c r="I352" s="47">
        <f t="shared" si="28"/>
        <v>0</v>
      </c>
      <c r="J352" s="47" t="s">
        <v>4772</v>
      </c>
      <c r="K352" s="610"/>
    </row>
    <row r="353" spans="1:11">
      <c r="A353" s="41">
        <v>17017</v>
      </c>
      <c r="B353" s="23" t="s">
        <v>137</v>
      </c>
      <c r="C353" s="20" t="s">
        <v>3789</v>
      </c>
      <c r="D353" s="610" t="str">
        <f t="shared" si="29"/>
        <v>Фото</v>
      </c>
      <c r="E353" s="235" t="s">
        <v>351</v>
      </c>
      <c r="F353" s="61">
        <v>2</v>
      </c>
      <c r="G353" s="48">
        <f t="shared" si="27"/>
        <v>74.599999999999994</v>
      </c>
      <c r="H353" s="76"/>
      <c r="I353" s="47">
        <f t="shared" si="28"/>
        <v>0</v>
      </c>
      <c r="J353" s="47" t="s">
        <v>4773</v>
      </c>
      <c r="K353" s="610"/>
    </row>
    <row r="354" spans="1:11">
      <c r="A354" s="34">
        <v>17018</v>
      </c>
      <c r="B354" s="24" t="s">
        <v>137</v>
      </c>
      <c r="C354" s="22" t="s">
        <v>1605</v>
      </c>
      <c r="D354" s="610" t="str">
        <f t="shared" si="29"/>
        <v>Фото</v>
      </c>
      <c r="E354" s="235" t="s">
        <v>351</v>
      </c>
      <c r="F354" s="50">
        <v>1.3</v>
      </c>
      <c r="G354" s="48">
        <f t="shared" si="27"/>
        <v>48.489999999999995</v>
      </c>
      <c r="H354" s="76"/>
      <c r="I354" s="47">
        <f t="shared" ref="I354:I385" si="30">F354*H354</f>
        <v>0</v>
      </c>
      <c r="J354" s="47" t="s">
        <v>4774</v>
      </c>
      <c r="K354" s="610"/>
    </row>
    <row r="355" spans="1:11">
      <c r="A355" s="34">
        <v>15002</v>
      </c>
      <c r="B355" s="489" t="s">
        <v>137</v>
      </c>
      <c r="C355" s="18" t="s">
        <v>2651</v>
      </c>
      <c r="D355" s="610" t="str">
        <f t="shared" si="29"/>
        <v>Фото</v>
      </c>
      <c r="E355" s="235" t="s">
        <v>351</v>
      </c>
      <c r="F355" s="48">
        <v>230</v>
      </c>
      <c r="G355" s="48">
        <f t="shared" si="27"/>
        <v>8579</v>
      </c>
      <c r="H355" s="76"/>
      <c r="I355" s="47">
        <f t="shared" si="30"/>
        <v>0</v>
      </c>
      <c r="J355" s="47" t="s">
        <v>4775</v>
      </c>
      <c r="K355" s="610"/>
    </row>
    <row r="356" spans="1:11">
      <c r="A356" s="34">
        <v>15001</v>
      </c>
      <c r="B356" s="489" t="s">
        <v>137</v>
      </c>
      <c r="C356" s="18" t="s">
        <v>2652</v>
      </c>
      <c r="D356" s="610" t="str">
        <f t="shared" si="29"/>
        <v>Фото</v>
      </c>
      <c r="E356" s="235" t="s">
        <v>351</v>
      </c>
      <c r="F356" s="48">
        <v>230</v>
      </c>
      <c r="G356" s="48">
        <f t="shared" si="27"/>
        <v>8579</v>
      </c>
      <c r="H356" s="76"/>
      <c r="I356" s="47">
        <f t="shared" si="30"/>
        <v>0</v>
      </c>
      <c r="J356" s="47" t="s">
        <v>4776</v>
      </c>
      <c r="K356" s="610"/>
    </row>
    <row r="357" spans="1:11">
      <c r="A357" s="2">
        <v>14003</v>
      </c>
      <c r="B357" s="23" t="s">
        <v>137</v>
      </c>
      <c r="C357" s="31" t="s">
        <v>2653</v>
      </c>
      <c r="D357" s="610" t="str">
        <f t="shared" si="29"/>
        <v>Фото</v>
      </c>
      <c r="E357" s="72" t="s">
        <v>351</v>
      </c>
      <c r="F357" s="51">
        <v>24</v>
      </c>
      <c r="G357" s="48">
        <f t="shared" si="27"/>
        <v>895.19999999999993</v>
      </c>
      <c r="H357" s="76"/>
      <c r="I357" s="47">
        <f t="shared" si="30"/>
        <v>0</v>
      </c>
      <c r="J357" s="47" t="s">
        <v>4778</v>
      </c>
      <c r="K357" s="610"/>
    </row>
    <row r="358" spans="1:11">
      <c r="A358" s="2">
        <v>14429</v>
      </c>
      <c r="B358" s="24" t="s">
        <v>137</v>
      </c>
      <c r="C358" s="31" t="s">
        <v>2654</v>
      </c>
      <c r="D358" s="610" t="str">
        <f t="shared" si="29"/>
        <v>Фото</v>
      </c>
      <c r="E358" s="72" t="s">
        <v>351</v>
      </c>
      <c r="F358" s="51">
        <v>28</v>
      </c>
      <c r="G358" s="48">
        <f t="shared" si="27"/>
        <v>1044.3999999999999</v>
      </c>
      <c r="H358" s="76"/>
      <c r="I358" s="47">
        <f t="shared" si="30"/>
        <v>0</v>
      </c>
      <c r="J358" s="47" t="s">
        <v>4779</v>
      </c>
      <c r="K358" s="610"/>
    </row>
    <row r="359" spans="1:11">
      <c r="A359" s="34">
        <v>40290</v>
      </c>
      <c r="B359" s="24" t="s">
        <v>137</v>
      </c>
      <c r="C359" s="18" t="s">
        <v>4202</v>
      </c>
      <c r="D359" s="610" t="str">
        <f t="shared" si="29"/>
        <v>Фото</v>
      </c>
      <c r="E359" s="235" t="s">
        <v>351</v>
      </c>
      <c r="F359" s="48">
        <v>30</v>
      </c>
      <c r="G359" s="48">
        <f t="shared" si="27"/>
        <v>1119</v>
      </c>
      <c r="H359" s="73"/>
      <c r="I359" s="47">
        <f t="shared" si="30"/>
        <v>0</v>
      </c>
      <c r="J359" s="47" t="s">
        <v>4777</v>
      </c>
      <c r="K359" s="610"/>
    </row>
    <row r="360" spans="1:11">
      <c r="A360" s="34">
        <v>14017</v>
      </c>
      <c r="B360" s="24" t="s">
        <v>137</v>
      </c>
      <c r="C360" s="18" t="s">
        <v>2655</v>
      </c>
      <c r="D360" s="610" t="str">
        <f t="shared" si="29"/>
        <v>Фото</v>
      </c>
      <c r="E360" s="235" t="s">
        <v>351</v>
      </c>
      <c r="F360" s="48">
        <v>20</v>
      </c>
      <c r="G360" s="48">
        <f t="shared" si="27"/>
        <v>746</v>
      </c>
      <c r="H360" s="73"/>
      <c r="I360" s="47">
        <f t="shared" si="30"/>
        <v>0</v>
      </c>
      <c r="J360" s="47" t="s">
        <v>5370</v>
      </c>
      <c r="K360" s="610"/>
    </row>
    <row r="361" spans="1:11">
      <c r="A361" s="34">
        <v>12861</v>
      </c>
      <c r="B361" s="24" t="s">
        <v>137</v>
      </c>
      <c r="C361" s="18" t="s">
        <v>2945</v>
      </c>
      <c r="D361" s="610" t="str">
        <f t="shared" si="29"/>
        <v>Фото</v>
      </c>
      <c r="E361" s="235" t="s">
        <v>351</v>
      </c>
      <c r="F361" s="48">
        <v>24</v>
      </c>
      <c r="G361" s="48">
        <f t="shared" si="27"/>
        <v>895.19999999999993</v>
      </c>
      <c r="H361" s="73"/>
      <c r="I361" s="47">
        <f t="shared" si="30"/>
        <v>0</v>
      </c>
      <c r="J361" s="47" t="s">
        <v>8604</v>
      </c>
      <c r="K361" s="610"/>
    </row>
    <row r="362" spans="1:11">
      <c r="A362" s="39">
        <v>40485</v>
      </c>
      <c r="B362" s="23" t="s">
        <v>137</v>
      </c>
      <c r="C362" s="32" t="s">
        <v>3750</v>
      </c>
      <c r="D362" s="610" t="str">
        <f t="shared" si="29"/>
        <v>Фото</v>
      </c>
      <c r="E362" s="235" t="s">
        <v>351</v>
      </c>
      <c r="F362" s="51">
        <v>3</v>
      </c>
      <c r="G362" s="48">
        <f t="shared" si="27"/>
        <v>111.89999999999999</v>
      </c>
      <c r="H362" s="76"/>
      <c r="I362" s="47">
        <f t="shared" si="30"/>
        <v>0</v>
      </c>
      <c r="J362" s="47" t="s">
        <v>4782</v>
      </c>
      <c r="K362" s="610"/>
    </row>
    <row r="363" spans="1:11">
      <c r="A363" s="2">
        <v>40056</v>
      </c>
      <c r="B363" s="24" t="s">
        <v>38</v>
      </c>
      <c r="C363" s="17" t="s">
        <v>897</v>
      </c>
      <c r="D363" s="610" t="str">
        <f t="shared" si="29"/>
        <v>Фото</v>
      </c>
      <c r="E363" s="72" t="s">
        <v>351</v>
      </c>
      <c r="F363" s="51">
        <v>1.9</v>
      </c>
      <c r="G363" s="48">
        <f t="shared" si="27"/>
        <v>70.86999999999999</v>
      </c>
      <c r="H363" s="76"/>
      <c r="I363" s="47">
        <f t="shared" si="30"/>
        <v>0</v>
      </c>
      <c r="J363" s="47" t="s">
        <v>4780</v>
      </c>
      <c r="K363" s="610"/>
    </row>
    <row r="364" spans="1:11">
      <c r="A364" s="34">
        <v>17019</v>
      </c>
      <c r="B364" s="24" t="s">
        <v>137</v>
      </c>
      <c r="C364" s="21" t="s">
        <v>3449</v>
      </c>
      <c r="D364" s="610" t="str">
        <f t="shared" si="29"/>
        <v>Фото</v>
      </c>
      <c r="E364" s="235" t="s">
        <v>351</v>
      </c>
      <c r="F364" s="50">
        <v>14</v>
      </c>
      <c r="G364" s="48">
        <f t="shared" si="27"/>
        <v>522.19999999999993</v>
      </c>
      <c r="H364" s="76"/>
      <c r="I364" s="47">
        <f t="shared" si="30"/>
        <v>0</v>
      </c>
      <c r="J364" s="47" t="s">
        <v>4783</v>
      </c>
      <c r="K364" s="610"/>
    </row>
    <row r="365" spans="1:11">
      <c r="A365" s="34">
        <v>12749</v>
      </c>
      <c r="B365" s="491" t="s">
        <v>161</v>
      </c>
      <c r="C365" s="21" t="s">
        <v>3397</v>
      </c>
      <c r="D365" s="610" t="str">
        <f t="shared" si="29"/>
        <v>Фото</v>
      </c>
      <c r="E365" s="534" t="s">
        <v>134</v>
      </c>
      <c r="F365" s="50">
        <v>19</v>
      </c>
      <c r="G365" s="48">
        <f t="shared" si="27"/>
        <v>708.69999999999993</v>
      </c>
      <c r="H365" s="76"/>
      <c r="I365" s="47">
        <f t="shared" si="30"/>
        <v>0</v>
      </c>
      <c r="J365" s="47" t="s">
        <v>8486</v>
      </c>
      <c r="K365" s="610"/>
    </row>
    <row r="366" spans="1:11">
      <c r="A366" s="34">
        <v>17020</v>
      </c>
      <c r="B366" s="455" t="s">
        <v>133</v>
      </c>
      <c r="C366" s="18" t="s">
        <v>3447</v>
      </c>
      <c r="D366" s="610" t="str">
        <f t="shared" si="29"/>
        <v>Фото</v>
      </c>
      <c r="E366" s="539" t="s">
        <v>134</v>
      </c>
      <c r="F366" s="50">
        <v>19</v>
      </c>
      <c r="G366" s="48">
        <f t="shared" si="27"/>
        <v>708.69999999999993</v>
      </c>
      <c r="H366" s="76"/>
      <c r="I366" s="47">
        <f t="shared" si="30"/>
        <v>0</v>
      </c>
      <c r="J366" s="47" t="s">
        <v>8875</v>
      </c>
      <c r="K366" s="610"/>
    </row>
    <row r="367" spans="1:11">
      <c r="A367" s="39">
        <v>17014</v>
      </c>
      <c r="B367" s="305" t="s">
        <v>686</v>
      </c>
      <c r="C367" s="32" t="s">
        <v>3448</v>
      </c>
      <c r="D367" s="610" t="str">
        <f t="shared" si="29"/>
        <v>Фото</v>
      </c>
      <c r="E367" s="235" t="s">
        <v>351</v>
      </c>
      <c r="F367" s="51">
        <v>18</v>
      </c>
      <c r="G367" s="48">
        <f t="shared" si="27"/>
        <v>671.4</v>
      </c>
      <c r="H367" s="76"/>
      <c r="I367" s="47">
        <f t="shared" si="30"/>
        <v>0</v>
      </c>
      <c r="J367" s="47" t="s">
        <v>7978</v>
      </c>
      <c r="K367" s="610"/>
    </row>
    <row r="368" spans="1:11">
      <c r="A368" s="34">
        <v>17021</v>
      </c>
      <c r="B368" s="24" t="s">
        <v>137</v>
      </c>
      <c r="C368" s="18" t="s">
        <v>3604</v>
      </c>
      <c r="D368" s="610" t="str">
        <f t="shared" si="29"/>
        <v>Фото</v>
      </c>
      <c r="E368" s="235" t="s">
        <v>351</v>
      </c>
      <c r="F368" s="50">
        <v>30</v>
      </c>
      <c r="G368" s="48">
        <f t="shared" si="27"/>
        <v>1119</v>
      </c>
      <c r="H368" s="76"/>
      <c r="I368" s="47">
        <f t="shared" si="30"/>
        <v>0</v>
      </c>
      <c r="J368" s="47" t="s">
        <v>4785</v>
      </c>
      <c r="K368" s="610"/>
    </row>
    <row r="369" spans="1:12">
      <c r="A369" s="34">
        <v>17022</v>
      </c>
      <c r="B369" s="24" t="s">
        <v>137</v>
      </c>
      <c r="C369" s="18" t="s">
        <v>3256</v>
      </c>
      <c r="D369" s="610" t="str">
        <f t="shared" si="29"/>
        <v>Фото</v>
      </c>
      <c r="E369" s="235" t="s">
        <v>351</v>
      </c>
      <c r="F369" s="50">
        <v>18</v>
      </c>
      <c r="G369" s="48">
        <f t="shared" si="27"/>
        <v>671.4</v>
      </c>
      <c r="H369" s="76"/>
      <c r="I369" s="47">
        <f t="shared" si="30"/>
        <v>0</v>
      </c>
      <c r="J369" s="47" t="s">
        <v>4786</v>
      </c>
      <c r="K369" s="610"/>
    </row>
    <row r="370" spans="1:12">
      <c r="A370" s="34">
        <v>17023</v>
      </c>
      <c r="B370" s="24" t="s">
        <v>137</v>
      </c>
      <c r="C370" s="21" t="s">
        <v>1606</v>
      </c>
      <c r="D370" s="610" t="str">
        <f t="shared" si="29"/>
        <v>Фото</v>
      </c>
      <c r="E370" s="235" t="s">
        <v>351</v>
      </c>
      <c r="F370" s="48">
        <v>14</v>
      </c>
      <c r="G370" s="48">
        <f t="shared" si="27"/>
        <v>522.19999999999993</v>
      </c>
      <c r="H370" s="76"/>
      <c r="I370" s="47">
        <f t="shared" si="30"/>
        <v>0</v>
      </c>
      <c r="J370" s="47" t="s">
        <v>4787</v>
      </c>
      <c r="K370" s="610"/>
    </row>
    <row r="371" spans="1:12">
      <c r="A371" s="34">
        <v>15047</v>
      </c>
      <c r="B371" s="24" t="s">
        <v>137</v>
      </c>
      <c r="C371" s="18" t="s">
        <v>1999</v>
      </c>
      <c r="D371" s="610" t="str">
        <f t="shared" si="29"/>
        <v>Фото</v>
      </c>
      <c r="E371" s="235" t="s">
        <v>351</v>
      </c>
      <c r="F371" s="50">
        <v>7</v>
      </c>
      <c r="G371" s="48">
        <f t="shared" si="27"/>
        <v>261.09999999999997</v>
      </c>
      <c r="H371" s="76"/>
      <c r="I371" s="47">
        <f t="shared" si="30"/>
        <v>0</v>
      </c>
      <c r="J371" s="47" t="s">
        <v>4784</v>
      </c>
      <c r="K371" s="610"/>
    </row>
    <row r="372" spans="1:12">
      <c r="A372" s="34">
        <v>17024</v>
      </c>
      <c r="B372" s="307" t="s">
        <v>182</v>
      </c>
      <c r="C372" s="18" t="s">
        <v>1801</v>
      </c>
      <c r="D372" s="610" t="str">
        <f t="shared" si="29"/>
        <v>Фото</v>
      </c>
      <c r="E372" s="235" t="s">
        <v>351</v>
      </c>
      <c r="F372" s="50">
        <v>2.2999999999999998</v>
      </c>
      <c r="G372" s="48">
        <f t="shared" si="27"/>
        <v>85.789999999999992</v>
      </c>
      <c r="H372" s="76"/>
      <c r="I372" s="47">
        <f t="shared" si="30"/>
        <v>0</v>
      </c>
      <c r="J372" s="47" t="s">
        <v>4788</v>
      </c>
      <c r="K372" s="610"/>
    </row>
    <row r="373" spans="1:12">
      <c r="A373" s="34">
        <v>17025</v>
      </c>
      <c r="B373" s="24" t="s">
        <v>137</v>
      </c>
      <c r="C373" s="18" t="s">
        <v>898</v>
      </c>
      <c r="D373" s="610" t="str">
        <f t="shared" si="29"/>
        <v>Фото</v>
      </c>
      <c r="E373" s="235" t="s">
        <v>351</v>
      </c>
      <c r="F373" s="50">
        <v>1</v>
      </c>
      <c r="G373" s="48">
        <f t="shared" si="27"/>
        <v>37.299999999999997</v>
      </c>
      <c r="H373" s="76"/>
      <c r="I373" s="47">
        <f t="shared" si="30"/>
        <v>0</v>
      </c>
      <c r="J373" s="47" t="s">
        <v>4790</v>
      </c>
      <c r="K373" s="610"/>
    </row>
    <row r="374" spans="1:12">
      <c r="A374" s="34">
        <v>40439</v>
      </c>
      <c r="B374" s="24" t="s">
        <v>137</v>
      </c>
      <c r="C374" s="18" t="s">
        <v>4087</v>
      </c>
      <c r="D374" s="610" t="str">
        <f t="shared" si="29"/>
        <v>Фото</v>
      </c>
      <c r="E374" s="235" t="s">
        <v>351</v>
      </c>
      <c r="F374" s="50">
        <v>1.5</v>
      </c>
      <c r="G374" s="48">
        <f t="shared" si="27"/>
        <v>55.949999999999996</v>
      </c>
      <c r="H374" s="76"/>
      <c r="I374" s="47">
        <f t="shared" si="30"/>
        <v>0</v>
      </c>
      <c r="J374" s="47" t="s">
        <v>4789</v>
      </c>
      <c r="K374" s="610"/>
    </row>
    <row r="375" spans="1:12">
      <c r="A375" s="34">
        <v>11599</v>
      </c>
      <c r="B375" s="307" t="s">
        <v>182</v>
      </c>
      <c r="C375" s="18" t="s">
        <v>2330</v>
      </c>
      <c r="D375" s="610" t="str">
        <f t="shared" si="29"/>
        <v>Фото</v>
      </c>
      <c r="E375" s="235" t="s">
        <v>351</v>
      </c>
      <c r="F375" s="50">
        <v>1.8</v>
      </c>
      <c r="G375" s="48">
        <f t="shared" si="27"/>
        <v>67.14</v>
      </c>
      <c r="H375" s="76"/>
      <c r="I375" s="47">
        <f t="shared" si="30"/>
        <v>0</v>
      </c>
      <c r="J375" s="47" t="s">
        <v>7975</v>
      </c>
      <c r="K375" s="610"/>
    </row>
    <row r="376" spans="1:12">
      <c r="A376" s="34">
        <v>40705</v>
      </c>
      <c r="B376" s="24" t="s">
        <v>137</v>
      </c>
      <c r="C376" s="18" t="s">
        <v>1732</v>
      </c>
      <c r="D376" s="610" t="str">
        <f t="shared" si="29"/>
        <v>Фото</v>
      </c>
      <c r="E376" s="235" t="s">
        <v>351</v>
      </c>
      <c r="F376" s="50">
        <v>2.5</v>
      </c>
      <c r="G376" s="48">
        <f t="shared" si="27"/>
        <v>93.25</v>
      </c>
      <c r="H376" s="76"/>
      <c r="I376" s="47">
        <f t="shared" si="30"/>
        <v>0</v>
      </c>
      <c r="J376" s="47" t="s">
        <v>4791</v>
      </c>
      <c r="K376" s="610"/>
    </row>
    <row r="377" spans="1:12">
      <c r="A377" s="10">
        <v>40530</v>
      </c>
      <c r="B377" s="24" t="s">
        <v>137</v>
      </c>
      <c r="C377" s="19" t="s">
        <v>2790</v>
      </c>
      <c r="D377" s="610" t="str">
        <f t="shared" si="29"/>
        <v>Фото</v>
      </c>
      <c r="E377" s="239" t="s">
        <v>351</v>
      </c>
      <c r="F377" s="52">
        <v>1.5</v>
      </c>
      <c r="G377" s="48">
        <f t="shared" si="27"/>
        <v>55.949999999999996</v>
      </c>
      <c r="H377" s="77"/>
      <c r="I377" s="47">
        <f t="shared" si="30"/>
        <v>0</v>
      </c>
      <c r="J377" s="47" t="s">
        <v>8043</v>
      </c>
      <c r="K377" s="610"/>
      <c r="L377" s="3"/>
    </row>
    <row r="378" spans="1:12">
      <c r="A378" s="34">
        <v>17097</v>
      </c>
      <c r="B378" s="24" t="s">
        <v>137</v>
      </c>
      <c r="C378" s="18" t="s">
        <v>821</v>
      </c>
      <c r="D378" s="610" t="str">
        <f t="shared" si="29"/>
        <v>Фото</v>
      </c>
      <c r="E378" s="235" t="s">
        <v>351</v>
      </c>
      <c r="F378" s="50">
        <v>2.8</v>
      </c>
      <c r="G378" s="48">
        <f t="shared" si="27"/>
        <v>104.43999999999998</v>
      </c>
      <c r="H378" s="76"/>
      <c r="I378" s="47">
        <f t="shared" si="30"/>
        <v>0</v>
      </c>
      <c r="J378" s="47" t="s">
        <v>4792</v>
      </c>
      <c r="K378" s="610"/>
    </row>
    <row r="379" spans="1:12">
      <c r="A379" s="34">
        <v>12302</v>
      </c>
      <c r="B379" s="24" t="s">
        <v>137</v>
      </c>
      <c r="C379" s="21" t="s">
        <v>2835</v>
      </c>
      <c r="D379" s="610" t="str">
        <f t="shared" si="29"/>
        <v>Фото</v>
      </c>
      <c r="E379" s="235" t="s">
        <v>351</v>
      </c>
      <c r="F379" s="50">
        <v>0.8</v>
      </c>
      <c r="G379" s="48">
        <f t="shared" si="27"/>
        <v>29.84</v>
      </c>
      <c r="H379" s="76"/>
      <c r="I379" s="47">
        <f t="shared" si="30"/>
        <v>0</v>
      </c>
      <c r="J379" s="47" t="s">
        <v>4815</v>
      </c>
      <c r="K379" s="610"/>
    </row>
    <row r="380" spans="1:12">
      <c r="A380" s="39">
        <v>40214</v>
      </c>
      <c r="B380" s="336" t="s">
        <v>140</v>
      </c>
      <c r="C380" s="20" t="s">
        <v>2000</v>
      </c>
      <c r="D380" s="610" t="str">
        <f t="shared" si="29"/>
        <v>Фото</v>
      </c>
      <c r="E380" s="235" t="s">
        <v>351</v>
      </c>
      <c r="F380" s="52">
        <v>22</v>
      </c>
      <c r="G380" s="48">
        <f t="shared" si="27"/>
        <v>820.59999999999991</v>
      </c>
      <c r="H380" s="76"/>
      <c r="I380" s="47">
        <f t="shared" si="30"/>
        <v>0</v>
      </c>
      <c r="J380" s="47" t="s">
        <v>4795</v>
      </c>
      <c r="K380" s="610"/>
    </row>
    <row r="381" spans="1:12">
      <c r="A381" s="34">
        <v>40431</v>
      </c>
      <c r="B381" s="24" t="s">
        <v>137</v>
      </c>
      <c r="C381" s="18" t="s">
        <v>1607</v>
      </c>
      <c r="D381" s="610" t="str">
        <f t="shared" si="29"/>
        <v>Фото</v>
      </c>
      <c r="E381" s="235" t="s">
        <v>351</v>
      </c>
      <c r="F381" s="50">
        <v>15</v>
      </c>
      <c r="G381" s="48">
        <f t="shared" si="27"/>
        <v>559.5</v>
      </c>
      <c r="H381" s="76"/>
      <c r="I381" s="47">
        <f t="shared" si="30"/>
        <v>0</v>
      </c>
      <c r="J381" s="47" t="s">
        <v>4793</v>
      </c>
      <c r="K381" s="610"/>
    </row>
    <row r="382" spans="1:12">
      <c r="A382" s="34">
        <v>17026</v>
      </c>
      <c r="B382" s="540" t="s">
        <v>89</v>
      </c>
      <c r="C382" s="18" t="s">
        <v>2000</v>
      </c>
      <c r="D382" s="610" t="str">
        <f t="shared" si="29"/>
        <v>Фото</v>
      </c>
      <c r="E382" s="355" t="s">
        <v>351</v>
      </c>
      <c r="F382" s="50">
        <v>18.5</v>
      </c>
      <c r="G382" s="48">
        <f t="shared" si="27"/>
        <v>690.05</v>
      </c>
      <c r="H382" s="76"/>
      <c r="I382" s="47">
        <f t="shared" si="30"/>
        <v>0</v>
      </c>
      <c r="J382" s="47" t="s">
        <v>4796</v>
      </c>
      <c r="K382" s="610"/>
    </row>
    <row r="383" spans="1:12">
      <c r="A383" s="39">
        <v>13354</v>
      </c>
      <c r="B383" s="333" t="s">
        <v>135</v>
      </c>
      <c r="C383" s="20" t="s">
        <v>1607</v>
      </c>
      <c r="D383" s="610" t="str">
        <f t="shared" si="29"/>
        <v>Фото</v>
      </c>
      <c r="E383" s="235" t="s">
        <v>351</v>
      </c>
      <c r="F383" s="61">
        <v>35</v>
      </c>
      <c r="G383" s="48">
        <f t="shared" si="27"/>
        <v>1305.5</v>
      </c>
      <c r="H383" s="76"/>
      <c r="I383" s="47">
        <f t="shared" si="30"/>
        <v>0</v>
      </c>
      <c r="J383" s="47" t="s">
        <v>4794</v>
      </c>
      <c r="K383" s="610"/>
    </row>
    <row r="384" spans="1:12">
      <c r="A384" s="34">
        <v>17028</v>
      </c>
      <c r="B384" s="24" t="s">
        <v>137</v>
      </c>
      <c r="C384" s="18" t="s">
        <v>822</v>
      </c>
      <c r="D384" s="610" t="str">
        <f t="shared" si="29"/>
        <v>Фото</v>
      </c>
      <c r="E384" s="235" t="s">
        <v>351</v>
      </c>
      <c r="F384" s="50">
        <v>6.5</v>
      </c>
      <c r="G384" s="48">
        <f t="shared" si="27"/>
        <v>242.45</v>
      </c>
      <c r="H384" s="76"/>
      <c r="I384" s="47">
        <f t="shared" si="30"/>
        <v>0</v>
      </c>
      <c r="J384" s="47" t="s">
        <v>4797</v>
      </c>
      <c r="K384" s="610"/>
    </row>
    <row r="385" spans="1:12">
      <c r="A385" s="40">
        <v>13346</v>
      </c>
      <c r="B385" s="24" t="s">
        <v>137</v>
      </c>
      <c r="C385" s="19" t="s">
        <v>2001</v>
      </c>
      <c r="D385" s="610" t="str">
        <f t="shared" si="29"/>
        <v>Фото</v>
      </c>
      <c r="E385" s="235" t="s">
        <v>351</v>
      </c>
      <c r="F385" s="61">
        <v>8.5</v>
      </c>
      <c r="G385" s="48">
        <f t="shared" si="27"/>
        <v>317.04999999999995</v>
      </c>
      <c r="H385" s="76"/>
      <c r="I385" s="47">
        <f t="shared" si="30"/>
        <v>0</v>
      </c>
      <c r="J385" s="47" t="s">
        <v>4798</v>
      </c>
      <c r="K385" s="610"/>
    </row>
    <row r="386" spans="1:12">
      <c r="A386" s="34">
        <v>17030</v>
      </c>
      <c r="B386" s="24" t="s">
        <v>137</v>
      </c>
      <c r="C386" s="18" t="s">
        <v>2002</v>
      </c>
      <c r="D386" s="610" t="str">
        <f t="shared" si="29"/>
        <v>Фото</v>
      </c>
      <c r="E386" s="235" t="s">
        <v>351</v>
      </c>
      <c r="F386" s="50">
        <v>1</v>
      </c>
      <c r="G386" s="48">
        <f t="shared" ref="G386:G449" si="31">I$2*F386</f>
        <v>37.299999999999997</v>
      </c>
      <c r="H386" s="76"/>
      <c r="I386" s="47">
        <f t="shared" ref="I386:I417" si="32">F386*H386</f>
        <v>0</v>
      </c>
      <c r="J386" s="47" t="s">
        <v>4800</v>
      </c>
      <c r="K386" s="610"/>
    </row>
    <row r="387" spans="1:12">
      <c r="A387" s="8">
        <v>17034</v>
      </c>
      <c r="B387" s="23" t="s">
        <v>137</v>
      </c>
      <c r="C387" s="21" t="s">
        <v>2003</v>
      </c>
      <c r="D387" s="610" t="str">
        <f t="shared" si="29"/>
        <v>Фото</v>
      </c>
      <c r="E387" s="72" t="s">
        <v>351</v>
      </c>
      <c r="F387" s="51">
        <v>0.8</v>
      </c>
      <c r="G387" s="48">
        <f t="shared" si="31"/>
        <v>29.84</v>
      </c>
      <c r="H387" s="76"/>
      <c r="I387" s="47">
        <f t="shared" si="32"/>
        <v>0</v>
      </c>
      <c r="J387" s="47" t="s">
        <v>4803</v>
      </c>
      <c r="K387" s="610"/>
    </row>
    <row r="388" spans="1:12" s="31" customFormat="1">
      <c r="A388" s="8">
        <v>13358</v>
      </c>
      <c r="B388" s="23" t="s">
        <v>137</v>
      </c>
      <c r="C388" s="21" t="s">
        <v>2004</v>
      </c>
      <c r="D388" s="610" t="str">
        <f t="shared" si="29"/>
        <v>Фото</v>
      </c>
      <c r="E388" s="72" t="s">
        <v>351</v>
      </c>
      <c r="F388" s="51">
        <v>0.8</v>
      </c>
      <c r="G388" s="48">
        <f t="shared" si="31"/>
        <v>29.84</v>
      </c>
      <c r="H388" s="77"/>
      <c r="I388" s="472">
        <f t="shared" si="32"/>
        <v>0</v>
      </c>
      <c r="J388" s="472" t="s">
        <v>4804</v>
      </c>
      <c r="K388" s="610"/>
      <c r="L388" s="475"/>
    </row>
    <row r="389" spans="1:12" s="31" customFormat="1">
      <c r="A389" s="39">
        <v>17033</v>
      </c>
      <c r="B389" s="336" t="s">
        <v>140</v>
      </c>
      <c r="C389" s="21" t="s">
        <v>2005</v>
      </c>
      <c r="D389" s="610" t="str">
        <f t="shared" si="29"/>
        <v>Фото</v>
      </c>
      <c r="E389" s="235" t="s">
        <v>351</v>
      </c>
      <c r="F389" s="61">
        <v>3</v>
      </c>
      <c r="G389" s="48">
        <f t="shared" si="31"/>
        <v>111.89999999999999</v>
      </c>
      <c r="H389" s="77"/>
      <c r="I389" s="472">
        <f t="shared" si="32"/>
        <v>0</v>
      </c>
      <c r="J389" s="472" t="s">
        <v>4802</v>
      </c>
      <c r="K389" s="610"/>
      <c r="L389" s="475"/>
    </row>
    <row r="390" spans="1:12">
      <c r="A390" s="39">
        <v>17035</v>
      </c>
      <c r="B390" s="342" t="s">
        <v>140</v>
      </c>
      <c r="C390" s="21" t="s">
        <v>2004</v>
      </c>
      <c r="D390" s="610" t="str">
        <f t="shared" si="29"/>
        <v>Фото</v>
      </c>
      <c r="E390" s="235" t="s">
        <v>351</v>
      </c>
      <c r="F390" s="61">
        <v>2.2000000000000002</v>
      </c>
      <c r="G390" s="48">
        <f t="shared" si="31"/>
        <v>82.06</v>
      </c>
      <c r="H390" s="76"/>
      <c r="I390" s="47">
        <f t="shared" si="32"/>
        <v>0</v>
      </c>
      <c r="J390" s="47" t="s">
        <v>4801</v>
      </c>
      <c r="K390" s="610"/>
    </row>
    <row r="391" spans="1:12">
      <c r="A391" s="34">
        <v>17036</v>
      </c>
      <c r="B391" s="24" t="s">
        <v>137</v>
      </c>
      <c r="C391" s="18" t="s">
        <v>1609</v>
      </c>
      <c r="D391" s="610" t="str">
        <f t="shared" ref="D391:D454" si="33">HYPERLINK(J391,"Фото")</f>
        <v>Фото</v>
      </c>
      <c r="E391" s="235" t="s">
        <v>351</v>
      </c>
      <c r="F391" s="50">
        <v>0.7</v>
      </c>
      <c r="G391" s="48">
        <f t="shared" si="31"/>
        <v>26.109999999999996</v>
      </c>
      <c r="H391" s="76"/>
      <c r="I391" s="47">
        <f t="shared" si="32"/>
        <v>0</v>
      </c>
      <c r="J391" s="47" t="s">
        <v>4806</v>
      </c>
      <c r="K391" s="610"/>
    </row>
    <row r="392" spans="1:12">
      <c r="A392" s="39">
        <v>13355</v>
      </c>
      <c r="B392" s="24" t="s">
        <v>137</v>
      </c>
      <c r="C392" s="21" t="s">
        <v>1608</v>
      </c>
      <c r="D392" s="610" t="str">
        <f t="shared" si="33"/>
        <v>Фото</v>
      </c>
      <c r="E392" s="235" t="s">
        <v>351</v>
      </c>
      <c r="F392" s="61">
        <v>0.9</v>
      </c>
      <c r="G392" s="48">
        <f t="shared" si="31"/>
        <v>33.57</v>
      </c>
      <c r="H392" s="76"/>
      <c r="I392" s="47">
        <f t="shared" si="32"/>
        <v>0</v>
      </c>
      <c r="J392" s="47" t="s">
        <v>4807</v>
      </c>
      <c r="K392" s="610"/>
    </row>
    <row r="393" spans="1:12">
      <c r="A393" s="34">
        <v>17038</v>
      </c>
      <c r="B393" s="24" t="s">
        <v>137</v>
      </c>
      <c r="C393" s="22" t="s">
        <v>2006</v>
      </c>
      <c r="D393" s="610" t="str">
        <f t="shared" si="33"/>
        <v>Фото</v>
      </c>
      <c r="E393" s="235" t="s">
        <v>351</v>
      </c>
      <c r="F393" s="50">
        <v>0.9</v>
      </c>
      <c r="G393" s="48">
        <f t="shared" si="31"/>
        <v>33.57</v>
      </c>
      <c r="H393" s="76"/>
      <c r="I393" s="47">
        <f t="shared" si="32"/>
        <v>0</v>
      </c>
      <c r="J393" s="47" t="s">
        <v>4808</v>
      </c>
      <c r="K393" s="610"/>
    </row>
    <row r="394" spans="1:12">
      <c r="A394" s="34">
        <v>17039</v>
      </c>
      <c r="B394" s="336" t="s">
        <v>140</v>
      </c>
      <c r="C394" s="18" t="s">
        <v>1609</v>
      </c>
      <c r="D394" s="610" t="str">
        <f t="shared" si="33"/>
        <v>Фото</v>
      </c>
      <c r="E394" s="235" t="s">
        <v>351</v>
      </c>
      <c r="F394" s="50">
        <v>3</v>
      </c>
      <c r="G394" s="48">
        <f t="shared" si="31"/>
        <v>111.89999999999999</v>
      </c>
      <c r="H394" s="97"/>
      <c r="I394" s="47">
        <f t="shared" si="32"/>
        <v>0</v>
      </c>
      <c r="J394" s="47" t="s">
        <v>4805</v>
      </c>
      <c r="K394" s="610"/>
    </row>
    <row r="395" spans="1:12">
      <c r="A395" s="39">
        <v>13359</v>
      </c>
      <c r="B395" s="24" t="s">
        <v>137</v>
      </c>
      <c r="C395" s="365" t="s">
        <v>2007</v>
      </c>
      <c r="D395" s="610" t="str">
        <f t="shared" si="33"/>
        <v>Фото</v>
      </c>
      <c r="E395" s="235" t="s">
        <v>351</v>
      </c>
      <c r="F395" s="48">
        <v>1.8</v>
      </c>
      <c r="G395" s="48">
        <f t="shared" si="31"/>
        <v>67.14</v>
      </c>
      <c r="H395" s="73"/>
      <c r="I395" s="47">
        <f t="shared" si="32"/>
        <v>0</v>
      </c>
      <c r="J395" s="47" t="s">
        <v>4809</v>
      </c>
      <c r="K395" s="610"/>
    </row>
    <row r="396" spans="1:12">
      <c r="A396" s="39">
        <v>15049</v>
      </c>
      <c r="B396" s="336" t="s">
        <v>140</v>
      </c>
      <c r="C396" s="365" t="s">
        <v>2007</v>
      </c>
      <c r="D396" s="610" t="str">
        <f t="shared" si="33"/>
        <v>Фото</v>
      </c>
      <c r="E396" s="355" t="s">
        <v>351</v>
      </c>
      <c r="F396" s="48">
        <v>4</v>
      </c>
      <c r="G396" s="48">
        <f t="shared" si="31"/>
        <v>149.19999999999999</v>
      </c>
      <c r="H396" s="73"/>
      <c r="I396" s="47">
        <f t="shared" si="32"/>
        <v>0</v>
      </c>
      <c r="J396" s="47" t="s">
        <v>4810</v>
      </c>
      <c r="K396" s="610"/>
    </row>
    <row r="397" spans="1:12">
      <c r="A397" s="34">
        <v>15050</v>
      </c>
      <c r="B397" s="24" t="s">
        <v>137</v>
      </c>
      <c r="C397" s="22" t="s">
        <v>219</v>
      </c>
      <c r="D397" s="610" t="str">
        <f t="shared" si="33"/>
        <v>Фото</v>
      </c>
      <c r="E397" s="235" t="s">
        <v>351</v>
      </c>
      <c r="F397" s="48">
        <v>0.05</v>
      </c>
      <c r="G397" s="48">
        <f t="shared" si="31"/>
        <v>1.865</v>
      </c>
      <c r="H397" s="76"/>
      <c r="I397" s="47">
        <f t="shared" si="32"/>
        <v>0</v>
      </c>
      <c r="J397" s="47" t="s">
        <v>4811</v>
      </c>
      <c r="K397" s="610"/>
    </row>
    <row r="398" spans="1:12">
      <c r="A398" s="34">
        <v>40450</v>
      </c>
      <c r="B398" s="24" t="s">
        <v>137</v>
      </c>
      <c r="C398" s="21" t="s">
        <v>4133</v>
      </c>
      <c r="D398" s="610" t="str">
        <f t="shared" si="33"/>
        <v>Фото</v>
      </c>
      <c r="E398" s="235" t="s">
        <v>351</v>
      </c>
      <c r="F398" s="50">
        <v>1.5</v>
      </c>
      <c r="G398" s="48">
        <f t="shared" si="31"/>
        <v>55.949999999999996</v>
      </c>
      <c r="H398" s="76"/>
      <c r="I398" s="47">
        <f t="shared" si="32"/>
        <v>0</v>
      </c>
      <c r="J398" s="47" t="s">
        <v>4812</v>
      </c>
      <c r="K398" s="610"/>
    </row>
    <row r="399" spans="1:12">
      <c r="A399" s="34">
        <v>34078</v>
      </c>
      <c r="B399" s="347" t="s">
        <v>95</v>
      </c>
      <c r="C399" s="21" t="s">
        <v>2318</v>
      </c>
      <c r="D399" s="610" t="str">
        <f t="shared" si="33"/>
        <v>Фото</v>
      </c>
      <c r="E399" s="235" t="s">
        <v>351</v>
      </c>
      <c r="F399" s="50">
        <v>2.2000000000000002</v>
      </c>
      <c r="G399" s="48">
        <f t="shared" si="31"/>
        <v>82.06</v>
      </c>
      <c r="H399" s="76"/>
      <c r="I399" s="47">
        <f t="shared" si="32"/>
        <v>0</v>
      </c>
      <c r="J399" s="47" t="s">
        <v>8012</v>
      </c>
      <c r="K399" s="610"/>
    </row>
    <row r="400" spans="1:12">
      <c r="A400" s="34">
        <v>11677</v>
      </c>
      <c r="B400" s="7" t="s">
        <v>137</v>
      </c>
      <c r="C400" s="21" t="s">
        <v>3881</v>
      </c>
      <c r="D400" s="610" t="str">
        <f t="shared" si="33"/>
        <v>Фото</v>
      </c>
      <c r="E400" s="235" t="s">
        <v>351</v>
      </c>
      <c r="F400" s="50">
        <v>16</v>
      </c>
      <c r="G400" s="48">
        <f t="shared" si="31"/>
        <v>596.79999999999995</v>
      </c>
      <c r="H400" s="76"/>
      <c r="I400" s="47">
        <f t="shared" si="32"/>
        <v>0</v>
      </c>
      <c r="J400" s="47" t="s">
        <v>6986</v>
      </c>
      <c r="K400" s="610"/>
    </row>
    <row r="401" spans="1:11">
      <c r="A401" s="34">
        <v>11954</v>
      </c>
      <c r="B401" s="7" t="s">
        <v>32</v>
      </c>
      <c r="C401" s="21" t="s">
        <v>2267</v>
      </c>
      <c r="D401" s="610" t="str">
        <f t="shared" si="33"/>
        <v>Фото</v>
      </c>
      <c r="E401" s="534" t="s">
        <v>134</v>
      </c>
      <c r="F401" s="50">
        <v>5</v>
      </c>
      <c r="G401" s="48">
        <f t="shared" si="31"/>
        <v>186.5</v>
      </c>
      <c r="H401" s="76"/>
      <c r="I401" s="47">
        <f t="shared" si="32"/>
        <v>0</v>
      </c>
      <c r="J401" s="47" t="s">
        <v>7842</v>
      </c>
      <c r="K401" s="610"/>
    </row>
    <row r="402" spans="1:11" ht="14.4">
      <c r="A402" s="34">
        <v>40472</v>
      </c>
      <c r="B402" s="24" t="s">
        <v>137</v>
      </c>
      <c r="C402" s="21" t="s">
        <v>3600</v>
      </c>
      <c r="D402" s="610" t="str">
        <f t="shared" si="33"/>
        <v>Фото</v>
      </c>
      <c r="E402" s="235" t="s">
        <v>351</v>
      </c>
      <c r="F402" s="60">
        <v>1.5</v>
      </c>
      <c r="G402" s="48">
        <f t="shared" si="31"/>
        <v>55.949999999999996</v>
      </c>
      <c r="H402" s="76"/>
      <c r="I402" s="47">
        <f t="shared" si="32"/>
        <v>0</v>
      </c>
      <c r="J402" s="47" t="s">
        <v>4813</v>
      </c>
      <c r="K402" s="610"/>
    </row>
    <row r="403" spans="1:11">
      <c r="A403" s="8">
        <v>11051</v>
      </c>
      <c r="B403" s="2" t="s">
        <v>137</v>
      </c>
      <c r="C403" s="371" t="s">
        <v>520</v>
      </c>
      <c r="D403" s="610" t="str">
        <f t="shared" si="33"/>
        <v>Фото</v>
      </c>
      <c r="E403" s="331" t="s">
        <v>351</v>
      </c>
      <c r="F403" s="52">
        <v>1.5</v>
      </c>
      <c r="G403" s="48">
        <f t="shared" si="31"/>
        <v>55.949999999999996</v>
      </c>
      <c r="H403" s="76"/>
      <c r="I403" s="47">
        <f t="shared" si="32"/>
        <v>0</v>
      </c>
      <c r="J403" s="47" t="s">
        <v>6938</v>
      </c>
      <c r="K403" s="610"/>
    </row>
    <row r="404" spans="1:11">
      <c r="A404" s="34">
        <v>17045</v>
      </c>
      <c r="B404" s="24" t="s">
        <v>137</v>
      </c>
      <c r="C404" s="21" t="s">
        <v>740</v>
      </c>
      <c r="D404" s="610" t="str">
        <f t="shared" si="33"/>
        <v>Фото</v>
      </c>
      <c r="E404" s="235" t="s">
        <v>351</v>
      </c>
      <c r="F404" s="50">
        <v>2</v>
      </c>
      <c r="G404" s="48">
        <f t="shared" si="31"/>
        <v>74.599999999999994</v>
      </c>
      <c r="H404" s="76"/>
      <c r="I404" s="47">
        <f t="shared" si="32"/>
        <v>0</v>
      </c>
      <c r="J404" s="47" t="s">
        <v>4814</v>
      </c>
      <c r="K404" s="610"/>
    </row>
    <row r="405" spans="1:11">
      <c r="A405" s="34">
        <v>15078</v>
      </c>
      <c r="B405" s="24" t="s">
        <v>137</v>
      </c>
      <c r="C405" s="22" t="s">
        <v>220</v>
      </c>
      <c r="D405" s="610" t="str">
        <f t="shared" si="33"/>
        <v>Фото</v>
      </c>
      <c r="E405" s="235" t="s">
        <v>351</v>
      </c>
      <c r="F405" s="50">
        <v>0.35</v>
      </c>
      <c r="G405" s="48">
        <f t="shared" si="31"/>
        <v>13.054999999999998</v>
      </c>
      <c r="H405" s="76"/>
      <c r="I405" s="47">
        <f t="shared" si="32"/>
        <v>0</v>
      </c>
      <c r="J405" s="47" t="s">
        <v>4816</v>
      </c>
      <c r="K405" s="610"/>
    </row>
    <row r="406" spans="1:11">
      <c r="A406" s="2">
        <v>17048</v>
      </c>
      <c r="B406" s="23" t="s">
        <v>137</v>
      </c>
      <c r="C406" s="17" t="s">
        <v>2657</v>
      </c>
      <c r="D406" s="610" t="str">
        <f t="shared" si="33"/>
        <v>Фото</v>
      </c>
      <c r="E406" s="72" t="s">
        <v>351</v>
      </c>
      <c r="F406" s="62">
        <v>12</v>
      </c>
      <c r="G406" s="48">
        <f t="shared" si="31"/>
        <v>447.59999999999997</v>
      </c>
      <c r="H406" s="76"/>
      <c r="I406" s="47">
        <f t="shared" si="32"/>
        <v>0</v>
      </c>
      <c r="J406" s="47" t="s">
        <v>4818</v>
      </c>
      <c r="K406" s="610"/>
    </row>
    <row r="407" spans="1:11">
      <c r="A407" s="34">
        <v>11217</v>
      </c>
      <c r="B407" s="7" t="s">
        <v>137</v>
      </c>
      <c r="C407" s="21" t="s">
        <v>2333</v>
      </c>
      <c r="D407" s="610" t="str">
        <f t="shared" si="33"/>
        <v>Фото</v>
      </c>
      <c r="E407" s="235" t="s">
        <v>351</v>
      </c>
      <c r="F407" s="50">
        <v>17</v>
      </c>
      <c r="G407" s="48">
        <f t="shared" si="31"/>
        <v>634.09999999999991</v>
      </c>
      <c r="H407" s="73"/>
      <c r="I407" s="47">
        <f t="shared" si="32"/>
        <v>0</v>
      </c>
      <c r="J407" s="47" t="s">
        <v>5513</v>
      </c>
      <c r="K407" s="610"/>
    </row>
    <row r="408" spans="1:11">
      <c r="A408" s="2">
        <v>17047</v>
      </c>
      <c r="B408" s="23" t="s">
        <v>137</v>
      </c>
      <c r="C408" s="17" t="s">
        <v>2656</v>
      </c>
      <c r="D408" s="610" t="str">
        <f t="shared" si="33"/>
        <v>Фото</v>
      </c>
      <c r="E408" s="72" t="s">
        <v>351</v>
      </c>
      <c r="F408" s="62">
        <v>12</v>
      </c>
      <c r="G408" s="48">
        <f t="shared" si="31"/>
        <v>447.59999999999997</v>
      </c>
      <c r="H408" s="73"/>
      <c r="I408" s="47">
        <f t="shared" si="32"/>
        <v>0</v>
      </c>
      <c r="J408" s="47" t="s">
        <v>4817</v>
      </c>
      <c r="K408" s="610"/>
    </row>
    <row r="409" spans="1:11">
      <c r="A409" s="34">
        <v>17049</v>
      </c>
      <c r="B409" s="24" t="s">
        <v>137</v>
      </c>
      <c r="C409" s="22" t="s">
        <v>221</v>
      </c>
      <c r="D409" s="610" t="str">
        <f t="shared" si="33"/>
        <v>Фото</v>
      </c>
      <c r="E409" s="235" t="s">
        <v>351</v>
      </c>
      <c r="F409" s="50">
        <v>3</v>
      </c>
      <c r="G409" s="48">
        <f t="shared" si="31"/>
        <v>111.89999999999999</v>
      </c>
      <c r="H409" s="76"/>
      <c r="I409" s="47">
        <f t="shared" si="32"/>
        <v>0</v>
      </c>
      <c r="J409" s="47" t="s">
        <v>4819</v>
      </c>
      <c r="K409" s="610"/>
    </row>
    <row r="410" spans="1:11">
      <c r="A410" s="34">
        <v>17085</v>
      </c>
      <c r="B410" s="24" t="s">
        <v>137</v>
      </c>
      <c r="C410" s="22" t="s">
        <v>222</v>
      </c>
      <c r="D410" s="610" t="str">
        <f t="shared" si="33"/>
        <v>Фото</v>
      </c>
      <c r="E410" s="235" t="s">
        <v>351</v>
      </c>
      <c r="F410" s="48">
        <v>5.5</v>
      </c>
      <c r="G410" s="48">
        <f t="shared" si="31"/>
        <v>205.14999999999998</v>
      </c>
      <c r="H410" s="76"/>
      <c r="I410" s="47">
        <f t="shared" si="32"/>
        <v>0</v>
      </c>
      <c r="J410" s="47" t="s">
        <v>4820</v>
      </c>
      <c r="K410" s="610"/>
    </row>
    <row r="411" spans="1:11" ht="14.4">
      <c r="A411" s="34">
        <v>40499</v>
      </c>
      <c r="B411" s="24" t="s">
        <v>137</v>
      </c>
      <c r="C411" s="22" t="s">
        <v>990</v>
      </c>
      <c r="D411" s="610" t="str">
        <f t="shared" si="33"/>
        <v>Фото</v>
      </c>
      <c r="E411" s="330" t="s">
        <v>351</v>
      </c>
      <c r="F411" s="63">
        <v>0.04</v>
      </c>
      <c r="G411" s="48">
        <f t="shared" si="31"/>
        <v>1.492</v>
      </c>
      <c r="H411" s="76"/>
      <c r="I411" s="47">
        <f t="shared" si="32"/>
        <v>0</v>
      </c>
      <c r="J411" s="47" t="s">
        <v>4821</v>
      </c>
      <c r="K411" s="610"/>
    </row>
    <row r="412" spans="1:11">
      <c r="A412" s="34">
        <v>17055</v>
      </c>
      <c r="B412" s="24" t="s">
        <v>137</v>
      </c>
      <c r="C412" s="22" t="s">
        <v>1610</v>
      </c>
      <c r="D412" s="610" t="str">
        <f t="shared" si="33"/>
        <v>Фото</v>
      </c>
      <c r="E412" s="235" t="s">
        <v>351</v>
      </c>
      <c r="F412" s="48">
        <v>1.5</v>
      </c>
      <c r="G412" s="48">
        <f t="shared" si="31"/>
        <v>55.949999999999996</v>
      </c>
      <c r="H412" s="73"/>
      <c r="I412" s="47">
        <f t="shared" si="32"/>
        <v>0</v>
      </c>
      <c r="J412" s="47" t="s">
        <v>4822</v>
      </c>
      <c r="K412" s="610"/>
    </row>
    <row r="413" spans="1:11">
      <c r="A413" s="2">
        <v>17052</v>
      </c>
      <c r="B413" s="23" t="s">
        <v>137</v>
      </c>
      <c r="C413" s="372" t="s">
        <v>823</v>
      </c>
      <c r="D413" s="610" t="str">
        <f t="shared" si="33"/>
        <v>Фото</v>
      </c>
      <c r="E413" s="72" t="s">
        <v>351</v>
      </c>
      <c r="F413" s="51">
        <v>1.8</v>
      </c>
      <c r="G413" s="48">
        <f t="shared" si="31"/>
        <v>67.14</v>
      </c>
      <c r="H413" s="73"/>
      <c r="I413" s="47">
        <f t="shared" si="32"/>
        <v>0</v>
      </c>
      <c r="J413" s="47" t="s">
        <v>4823</v>
      </c>
      <c r="K413" s="610"/>
    </row>
    <row r="414" spans="1:11">
      <c r="A414" s="2">
        <v>12569</v>
      </c>
      <c r="B414" s="23" t="s">
        <v>137</v>
      </c>
      <c r="C414" s="17" t="s">
        <v>2008</v>
      </c>
      <c r="D414" s="610" t="str">
        <f t="shared" si="33"/>
        <v>Фото</v>
      </c>
      <c r="E414" s="72" t="s">
        <v>351</v>
      </c>
      <c r="F414" s="51">
        <v>2</v>
      </c>
      <c r="G414" s="48">
        <f t="shared" si="31"/>
        <v>74.599999999999994</v>
      </c>
      <c r="H414" s="76"/>
      <c r="I414" s="47">
        <f t="shared" si="32"/>
        <v>0</v>
      </c>
      <c r="J414" s="47" t="s">
        <v>4824</v>
      </c>
      <c r="K414" s="610"/>
    </row>
    <row r="415" spans="1:11">
      <c r="A415" s="34">
        <v>17106</v>
      </c>
      <c r="B415" s="24" t="s">
        <v>137</v>
      </c>
      <c r="C415" s="18" t="s">
        <v>2334</v>
      </c>
      <c r="D415" s="610" t="str">
        <f t="shared" si="33"/>
        <v>Фото</v>
      </c>
      <c r="E415" s="235" t="s">
        <v>351</v>
      </c>
      <c r="F415" s="50">
        <v>1.5</v>
      </c>
      <c r="G415" s="48">
        <f t="shared" si="31"/>
        <v>55.949999999999996</v>
      </c>
      <c r="H415" s="76"/>
      <c r="I415" s="47">
        <f t="shared" si="32"/>
        <v>0</v>
      </c>
      <c r="J415" s="47" t="s">
        <v>4825</v>
      </c>
      <c r="K415" s="610"/>
    </row>
    <row r="416" spans="1:11">
      <c r="A416" s="34">
        <v>17054</v>
      </c>
      <c r="B416" s="24" t="s">
        <v>137</v>
      </c>
      <c r="C416" s="22" t="s">
        <v>1611</v>
      </c>
      <c r="D416" s="610" t="str">
        <f t="shared" si="33"/>
        <v>Фото</v>
      </c>
      <c r="E416" s="235" t="s">
        <v>351</v>
      </c>
      <c r="F416" s="50">
        <v>1.5</v>
      </c>
      <c r="G416" s="48">
        <f t="shared" si="31"/>
        <v>55.949999999999996</v>
      </c>
      <c r="H416" s="76"/>
      <c r="I416" s="47">
        <f t="shared" si="32"/>
        <v>0</v>
      </c>
      <c r="J416" s="47" t="s">
        <v>4826</v>
      </c>
      <c r="K416" s="610"/>
    </row>
    <row r="417" spans="1:11">
      <c r="A417" s="34">
        <v>17056</v>
      </c>
      <c r="B417" s="24" t="s">
        <v>137</v>
      </c>
      <c r="C417" s="365" t="s">
        <v>1612</v>
      </c>
      <c r="D417" s="610" t="str">
        <f t="shared" si="33"/>
        <v>Фото</v>
      </c>
      <c r="E417" s="235" t="s">
        <v>351</v>
      </c>
      <c r="F417" s="50">
        <v>1.4</v>
      </c>
      <c r="G417" s="48">
        <f t="shared" si="31"/>
        <v>52.219999999999992</v>
      </c>
      <c r="H417" s="73"/>
      <c r="I417" s="47">
        <f t="shared" si="32"/>
        <v>0</v>
      </c>
      <c r="J417" s="47" t="s">
        <v>4827</v>
      </c>
      <c r="K417" s="610"/>
    </row>
    <row r="418" spans="1:11">
      <c r="A418" s="39">
        <v>12516</v>
      </c>
      <c r="B418" s="23" t="s">
        <v>137</v>
      </c>
      <c r="C418" s="21" t="s">
        <v>4050</v>
      </c>
      <c r="D418" s="610" t="str">
        <f t="shared" si="33"/>
        <v>Фото</v>
      </c>
      <c r="E418" s="72" t="s">
        <v>351</v>
      </c>
      <c r="F418" s="53">
        <v>1</v>
      </c>
      <c r="G418" s="48">
        <f t="shared" si="31"/>
        <v>37.299999999999997</v>
      </c>
      <c r="H418" s="73"/>
      <c r="I418" s="47">
        <f t="shared" ref="I418:I449" si="34">F418*H418</f>
        <v>0</v>
      </c>
      <c r="J418" s="47" t="s">
        <v>4880</v>
      </c>
      <c r="K418" s="610"/>
    </row>
    <row r="419" spans="1:11">
      <c r="A419" s="39">
        <v>18023</v>
      </c>
      <c r="B419" s="23" t="s">
        <v>137</v>
      </c>
      <c r="C419" s="21" t="s">
        <v>2335</v>
      </c>
      <c r="D419" s="610" t="str">
        <f t="shared" si="33"/>
        <v>Фото</v>
      </c>
      <c r="E419" s="569" t="s">
        <v>134</v>
      </c>
      <c r="F419" s="53">
        <v>8</v>
      </c>
      <c r="G419" s="48">
        <f t="shared" si="31"/>
        <v>298.39999999999998</v>
      </c>
      <c r="H419" s="73"/>
      <c r="I419" s="47">
        <f t="shared" si="34"/>
        <v>0</v>
      </c>
      <c r="J419" s="47" t="s">
        <v>7810</v>
      </c>
      <c r="K419" s="610"/>
    </row>
    <row r="420" spans="1:11">
      <c r="A420" s="34">
        <v>17029</v>
      </c>
      <c r="B420" s="24" t="s">
        <v>137</v>
      </c>
      <c r="C420" s="21" t="s">
        <v>3621</v>
      </c>
      <c r="D420" s="610" t="str">
        <f t="shared" si="33"/>
        <v>Фото</v>
      </c>
      <c r="E420" s="235" t="s">
        <v>351</v>
      </c>
      <c r="F420" s="48">
        <v>2.5</v>
      </c>
      <c r="G420" s="48">
        <f t="shared" si="31"/>
        <v>93.25</v>
      </c>
      <c r="H420" s="76"/>
      <c r="I420" s="47">
        <f t="shared" si="34"/>
        <v>0</v>
      </c>
      <c r="J420" s="47" t="s">
        <v>4829</v>
      </c>
      <c r="K420" s="610"/>
    </row>
    <row r="421" spans="1:11">
      <c r="A421" s="39">
        <v>13361</v>
      </c>
      <c r="B421" s="24" t="s">
        <v>137</v>
      </c>
      <c r="C421" s="21" t="s">
        <v>350</v>
      </c>
      <c r="D421" s="610" t="str">
        <f t="shared" si="33"/>
        <v>Фото</v>
      </c>
      <c r="E421" s="235" t="s">
        <v>351</v>
      </c>
      <c r="F421" s="48">
        <v>0.8</v>
      </c>
      <c r="G421" s="48">
        <f t="shared" si="31"/>
        <v>29.84</v>
      </c>
      <c r="H421" s="76"/>
      <c r="I421" s="47">
        <f t="shared" si="34"/>
        <v>0</v>
      </c>
      <c r="J421" s="47" t="s">
        <v>4830</v>
      </c>
      <c r="K421" s="610"/>
    </row>
    <row r="422" spans="1:11">
      <c r="A422" s="39">
        <v>12737</v>
      </c>
      <c r="B422" s="306" t="s">
        <v>36</v>
      </c>
      <c r="C422" s="21" t="s">
        <v>2745</v>
      </c>
      <c r="D422" s="610" t="str">
        <f t="shared" si="33"/>
        <v>Фото</v>
      </c>
      <c r="E422" s="235" t="s">
        <v>351</v>
      </c>
      <c r="F422" s="48">
        <v>2.5</v>
      </c>
      <c r="G422" s="48">
        <f t="shared" si="31"/>
        <v>93.25</v>
      </c>
      <c r="H422" s="76"/>
      <c r="I422" s="47">
        <f t="shared" si="34"/>
        <v>0</v>
      </c>
      <c r="J422" s="47" t="s">
        <v>8475</v>
      </c>
      <c r="K422" s="610"/>
    </row>
    <row r="423" spans="1:11">
      <c r="A423" s="34">
        <v>16153</v>
      </c>
      <c r="B423" s="358" t="s">
        <v>48</v>
      </c>
      <c r="C423" s="18" t="s">
        <v>2273</v>
      </c>
      <c r="D423" s="610" t="str">
        <f t="shared" si="33"/>
        <v>Фото</v>
      </c>
      <c r="E423" s="235" t="s">
        <v>351</v>
      </c>
      <c r="F423" s="48">
        <v>2</v>
      </c>
      <c r="G423" s="48">
        <f t="shared" si="31"/>
        <v>74.599999999999994</v>
      </c>
      <c r="H423" s="76"/>
      <c r="I423" s="47">
        <f t="shared" si="34"/>
        <v>0</v>
      </c>
      <c r="J423" s="47" t="s">
        <v>4831</v>
      </c>
      <c r="K423" s="610"/>
    </row>
    <row r="424" spans="1:11">
      <c r="A424" s="39">
        <v>13365</v>
      </c>
      <c r="B424" s="23" t="s">
        <v>137</v>
      </c>
      <c r="C424" s="32" t="s">
        <v>722</v>
      </c>
      <c r="D424" s="610" t="str">
        <f t="shared" si="33"/>
        <v>Фото</v>
      </c>
      <c r="E424" s="235" t="s">
        <v>351</v>
      </c>
      <c r="F424" s="61">
        <v>0.5</v>
      </c>
      <c r="G424" s="48">
        <f t="shared" si="31"/>
        <v>18.649999999999999</v>
      </c>
      <c r="H424" s="76"/>
      <c r="I424" s="47">
        <f t="shared" si="34"/>
        <v>0</v>
      </c>
      <c r="J424" s="47" t="s">
        <v>4832</v>
      </c>
      <c r="K424" s="610"/>
    </row>
    <row r="425" spans="1:11">
      <c r="A425" s="39">
        <v>11872</v>
      </c>
      <c r="B425" s="23" t="s">
        <v>137</v>
      </c>
      <c r="C425" s="22" t="s">
        <v>2009</v>
      </c>
      <c r="D425" s="610" t="str">
        <f t="shared" si="33"/>
        <v>Фото</v>
      </c>
      <c r="E425" s="235" t="s">
        <v>351</v>
      </c>
      <c r="F425" s="61">
        <v>2.8</v>
      </c>
      <c r="G425" s="48">
        <f t="shared" si="31"/>
        <v>104.43999999999998</v>
      </c>
      <c r="H425" s="76"/>
      <c r="I425" s="47">
        <f t="shared" si="34"/>
        <v>0</v>
      </c>
      <c r="J425" s="47" t="s">
        <v>7746</v>
      </c>
      <c r="K425" s="610"/>
    </row>
    <row r="426" spans="1:11">
      <c r="A426" s="39">
        <v>11873</v>
      </c>
      <c r="B426" s="23" t="s">
        <v>137</v>
      </c>
      <c r="C426" s="18" t="s">
        <v>2010</v>
      </c>
      <c r="D426" s="610" t="str">
        <f t="shared" si="33"/>
        <v>Фото</v>
      </c>
      <c r="E426" s="235" t="s">
        <v>351</v>
      </c>
      <c r="F426" s="61">
        <v>2.8</v>
      </c>
      <c r="G426" s="48">
        <f t="shared" si="31"/>
        <v>104.43999999999998</v>
      </c>
      <c r="H426" s="76"/>
      <c r="I426" s="47">
        <f t="shared" si="34"/>
        <v>0</v>
      </c>
      <c r="J426" s="47" t="s">
        <v>7747</v>
      </c>
      <c r="K426" s="610"/>
    </row>
    <row r="427" spans="1:11">
      <c r="A427" s="39">
        <v>11874</v>
      </c>
      <c r="B427" s="23" t="s">
        <v>137</v>
      </c>
      <c r="C427" s="18" t="s">
        <v>2011</v>
      </c>
      <c r="D427" s="610" t="str">
        <f t="shared" si="33"/>
        <v>Фото</v>
      </c>
      <c r="E427" s="235" t="s">
        <v>351</v>
      </c>
      <c r="F427" s="61">
        <v>2.8</v>
      </c>
      <c r="G427" s="48">
        <f t="shared" si="31"/>
        <v>104.43999999999998</v>
      </c>
      <c r="H427" s="76"/>
      <c r="I427" s="47">
        <f t="shared" si="34"/>
        <v>0</v>
      </c>
      <c r="J427" s="47" t="s">
        <v>7748</v>
      </c>
      <c r="K427" s="610"/>
    </row>
    <row r="428" spans="1:11">
      <c r="A428" s="34">
        <v>11792</v>
      </c>
      <c r="B428" s="336" t="s">
        <v>140</v>
      </c>
      <c r="C428" s="22" t="s">
        <v>2009</v>
      </c>
      <c r="D428" s="610" t="str">
        <f t="shared" si="33"/>
        <v>Фото</v>
      </c>
      <c r="E428" s="235" t="s">
        <v>351</v>
      </c>
      <c r="F428" s="48">
        <v>5.5</v>
      </c>
      <c r="G428" s="48">
        <f t="shared" si="31"/>
        <v>205.14999999999998</v>
      </c>
      <c r="H428" s="73"/>
      <c r="I428" s="47">
        <f t="shared" si="34"/>
        <v>0</v>
      </c>
      <c r="J428" s="47" t="s">
        <v>7462</v>
      </c>
      <c r="K428" s="610"/>
    </row>
    <row r="429" spans="1:11">
      <c r="A429" s="34">
        <v>11793</v>
      </c>
      <c r="B429" s="336" t="s">
        <v>140</v>
      </c>
      <c r="C429" s="22" t="s">
        <v>2010</v>
      </c>
      <c r="D429" s="610" t="str">
        <f t="shared" si="33"/>
        <v>Фото</v>
      </c>
      <c r="E429" s="235" t="s">
        <v>351</v>
      </c>
      <c r="F429" s="48">
        <v>5.5</v>
      </c>
      <c r="G429" s="48">
        <f t="shared" si="31"/>
        <v>205.14999999999998</v>
      </c>
      <c r="H429" s="73"/>
      <c r="I429" s="47">
        <f t="shared" si="34"/>
        <v>0</v>
      </c>
      <c r="J429" s="47" t="s">
        <v>7463</v>
      </c>
      <c r="K429" s="610"/>
    </row>
    <row r="430" spans="1:11">
      <c r="A430" s="34">
        <v>11794</v>
      </c>
      <c r="B430" s="336" t="s">
        <v>140</v>
      </c>
      <c r="C430" s="22" t="s">
        <v>2011</v>
      </c>
      <c r="D430" s="610" t="str">
        <f t="shared" si="33"/>
        <v>Фото</v>
      </c>
      <c r="E430" s="235" t="s">
        <v>351</v>
      </c>
      <c r="F430" s="48">
        <v>5.5</v>
      </c>
      <c r="G430" s="48">
        <f t="shared" si="31"/>
        <v>205.14999999999998</v>
      </c>
      <c r="H430" s="73"/>
      <c r="I430" s="47">
        <f t="shared" si="34"/>
        <v>0</v>
      </c>
      <c r="J430" s="47" t="s">
        <v>7464</v>
      </c>
      <c r="K430" s="610"/>
    </row>
    <row r="431" spans="1:11">
      <c r="A431" s="2">
        <v>34084</v>
      </c>
      <c r="B431" s="23" t="s">
        <v>137</v>
      </c>
      <c r="C431" s="22" t="s">
        <v>1847</v>
      </c>
      <c r="D431" s="610" t="str">
        <f t="shared" si="33"/>
        <v>Фото</v>
      </c>
      <c r="E431" s="72" t="s">
        <v>351</v>
      </c>
      <c r="F431" s="51">
        <v>2</v>
      </c>
      <c r="G431" s="48">
        <f t="shared" si="31"/>
        <v>74.599999999999994</v>
      </c>
      <c r="H431" s="73"/>
      <c r="I431" s="47">
        <f t="shared" si="34"/>
        <v>0</v>
      </c>
      <c r="J431" s="47" t="s">
        <v>4836</v>
      </c>
      <c r="K431" s="610"/>
    </row>
    <row r="432" spans="1:11">
      <c r="A432" s="2">
        <v>40131</v>
      </c>
      <c r="B432" s="23" t="s">
        <v>137</v>
      </c>
      <c r="C432" s="22" t="s">
        <v>2012</v>
      </c>
      <c r="D432" s="610" t="str">
        <f t="shared" si="33"/>
        <v>Фото</v>
      </c>
      <c r="E432" s="72" t="s">
        <v>351</v>
      </c>
      <c r="F432" s="51">
        <v>2.5</v>
      </c>
      <c r="G432" s="48">
        <f t="shared" si="31"/>
        <v>93.25</v>
      </c>
      <c r="H432" s="73"/>
      <c r="I432" s="47">
        <f t="shared" si="34"/>
        <v>0</v>
      </c>
      <c r="J432" s="47" t="s">
        <v>4834</v>
      </c>
      <c r="K432" s="610"/>
    </row>
    <row r="433" spans="1:11">
      <c r="A433" s="2">
        <v>34083</v>
      </c>
      <c r="B433" s="23" t="s">
        <v>137</v>
      </c>
      <c r="C433" s="22" t="s">
        <v>2013</v>
      </c>
      <c r="D433" s="610" t="str">
        <f t="shared" si="33"/>
        <v>Фото</v>
      </c>
      <c r="E433" s="72" t="s">
        <v>351</v>
      </c>
      <c r="F433" s="51">
        <v>2.5</v>
      </c>
      <c r="G433" s="48">
        <f t="shared" si="31"/>
        <v>93.25</v>
      </c>
      <c r="H433" s="73"/>
      <c r="I433" s="47">
        <f t="shared" si="34"/>
        <v>0</v>
      </c>
      <c r="J433" s="47" t="s">
        <v>4835</v>
      </c>
      <c r="K433" s="610"/>
    </row>
    <row r="434" spans="1:11">
      <c r="A434" s="2">
        <v>11880</v>
      </c>
      <c r="B434" s="305" t="s">
        <v>160</v>
      </c>
      <c r="C434" s="22" t="s">
        <v>1847</v>
      </c>
      <c r="D434" s="610" t="str">
        <f t="shared" si="33"/>
        <v>Фото</v>
      </c>
      <c r="E434" s="533" t="s">
        <v>134</v>
      </c>
      <c r="F434" s="51">
        <v>3</v>
      </c>
      <c r="G434" s="48">
        <f t="shared" si="31"/>
        <v>111.89999999999999</v>
      </c>
      <c r="H434" s="73"/>
      <c r="I434" s="47">
        <f t="shared" si="34"/>
        <v>0</v>
      </c>
      <c r="J434" s="47" t="s">
        <v>7753</v>
      </c>
      <c r="K434" s="610"/>
    </row>
    <row r="435" spans="1:11">
      <c r="A435" s="2">
        <v>11881</v>
      </c>
      <c r="B435" s="305" t="s">
        <v>160</v>
      </c>
      <c r="C435" s="18" t="s">
        <v>2012</v>
      </c>
      <c r="D435" s="610" t="str">
        <f t="shared" si="33"/>
        <v>Фото</v>
      </c>
      <c r="E435" s="72" t="s">
        <v>351</v>
      </c>
      <c r="F435" s="51">
        <v>3</v>
      </c>
      <c r="G435" s="48">
        <f t="shared" si="31"/>
        <v>111.89999999999999</v>
      </c>
      <c r="H435" s="73"/>
      <c r="I435" s="47">
        <f t="shared" si="34"/>
        <v>0</v>
      </c>
      <c r="J435" s="47" t="s">
        <v>7754</v>
      </c>
      <c r="K435" s="610"/>
    </row>
    <row r="436" spans="1:11">
      <c r="A436" s="34">
        <v>11799</v>
      </c>
      <c r="B436" s="323" t="s">
        <v>135</v>
      </c>
      <c r="C436" s="22" t="s">
        <v>1847</v>
      </c>
      <c r="D436" s="610" t="str">
        <f t="shared" si="33"/>
        <v>Фото</v>
      </c>
      <c r="E436" s="235" t="s">
        <v>351</v>
      </c>
      <c r="F436" s="48">
        <v>7.5</v>
      </c>
      <c r="G436" s="48">
        <f t="shared" si="31"/>
        <v>279.75</v>
      </c>
      <c r="H436" s="73"/>
      <c r="I436" s="47">
        <f t="shared" si="34"/>
        <v>0</v>
      </c>
      <c r="J436" s="47" t="s">
        <v>7470</v>
      </c>
      <c r="K436" s="610"/>
    </row>
    <row r="437" spans="1:11">
      <c r="A437" s="34">
        <v>11800</v>
      </c>
      <c r="B437" s="323" t="s">
        <v>135</v>
      </c>
      <c r="C437" s="22" t="s">
        <v>2012</v>
      </c>
      <c r="D437" s="610" t="str">
        <f t="shared" si="33"/>
        <v>Фото</v>
      </c>
      <c r="E437" s="235" t="s">
        <v>351</v>
      </c>
      <c r="F437" s="48">
        <v>7.5</v>
      </c>
      <c r="G437" s="48">
        <f t="shared" si="31"/>
        <v>279.75</v>
      </c>
      <c r="H437" s="73"/>
      <c r="I437" s="47">
        <f t="shared" si="34"/>
        <v>0</v>
      </c>
      <c r="J437" s="47" t="s">
        <v>7471</v>
      </c>
      <c r="K437" s="610"/>
    </row>
    <row r="438" spans="1:11">
      <c r="A438" s="34">
        <v>11801</v>
      </c>
      <c r="B438" s="323" t="s">
        <v>135</v>
      </c>
      <c r="C438" s="22" t="s">
        <v>2013</v>
      </c>
      <c r="D438" s="610" t="str">
        <f t="shared" si="33"/>
        <v>Фото</v>
      </c>
      <c r="E438" s="235" t="s">
        <v>351</v>
      </c>
      <c r="F438" s="48">
        <v>7.5</v>
      </c>
      <c r="G438" s="48">
        <f t="shared" si="31"/>
        <v>279.75</v>
      </c>
      <c r="H438" s="73"/>
      <c r="I438" s="47">
        <f t="shared" si="34"/>
        <v>0</v>
      </c>
      <c r="J438" s="47" t="s">
        <v>7472</v>
      </c>
      <c r="K438" s="610"/>
    </row>
    <row r="439" spans="1:11">
      <c r="A439" s="34">
        <v>17069</v>
      </c>
      <c r="B439" s="336" t="s">
        <v>140</v>
      </c>
      <c r="C439" s="22" t="s">
        <v>1847</v>
      </c>
      <c r="D439" s="610" t="str">
        <f t="shared" si="33"/>
        <v>Фото</v>
      </c>
      <c r="E439" s="235" t="s">
        <v>351</v>
      </c>
      <c r="F439" s="48">
        <v>7</v>
      </c>
      <c r="G439" s="48">
        <f t="shared" si="31"/>
        <v>261.09999999999997</v>
      </c>
      <c r="H439" s="73"/>
      <c r="I439" s="47">
        <f t="shared" si="34"/>
        <v>0</v>
      </c>
      <c r="J439" s="47" t="s">
        <v>4833</v>
      </c>
      <c r="K439" s="610"/>
    </row>
    <row r="440" spans="1:11">
      <c r="A440" s="34">
        <v>11789</v>
      </c>
      <c r="B440" s="336" t="s">
        <v>140</v>
      </c>
      <c r="C440" s="22" t="s">
        <v>2012</v>
      </c>
      <c r="D440" s="610" t="str">
        <f t="shared" si="33"/>
        <v>Фото</v>
      </c>
      <c r="E440" s="235" t="s">
        <v>351</v>
      </c>
      <c r="F440" s="48">
        <v>6.5</v>
      </c>
      <c r="G440" s="48">
        <f t="shared" si="31"/>
        <v>242.45</v>
      </c>
      <c r="H440" s="73"/>
      <c r="I440" s="47">
        <f t="shared" si="34"/>
        <v>0</v>
      </c>
      <c r="J440" s="47" t="s">
        <v>7459</v>
      </c>
      <c r="K440" s="610"/>
    </row>
    <row r="441" spans="1:11">
      <c r="A441" s="34">
        <v>11790</v>
      </c>
      <c r="B441" s="336" t="s">
        <v>140</v>
      </c>
      <c r="C441" s="22" t="s">
        <v>2013</v>
      </c>
      <c r="D441" s="610" t="str">
        <f t="shared" si="33"/>
        <v>Фото</v>
      </c>
      <c r="E441" s="235" t="s">
        <v>351</v>
      </c>
      <c r="F441" s="48">
        <v>6.5</v>
      </c>
      <c r="G441" s="48">
        <f t="shared" si="31"/>
        <v>242.45</v>
      </c>
      <c r="H441" s="73"/>
      <c r="I441" s="47">
        <f t="shared" si="34"/>
        <v>0</v>
      </c>
      <c r="J441" s="47" t="s">
        <v>7460</v>
      </c>
      <c r="K441" s="610"/>
    </row>
    <row r="442" spans="1:11">
      <c r="A442" s="34">
        <v>11875</v>
      </c>
      <c r="B442" s="23" t="s">
        <v>137</v>
      </c>
      <c r="C442" s="18" t="s">
        <v>2269</v>
      </c>
      <c r="D442" s="610" t="str">
        <f t="shared" si="33"/>
        <v>Фото</v>
      </c>
      <c r="E442" s="235" t="s">
        <v>351</v>
      </c>
      <c r="F442" s="48">
        <v>2.8</v>
      </c>
      <c r="G442" s="48">
        <f t="shared" si="31"/>
        <v>104.43999999999998</v>
      </c>
      <c r="H442" s="73"/>
      <c r="I442" s="47">
        <f t="shared" si="34"/>
        <v>0</v>
      </c>
      <c r="J442" s="47" t="s">
        <v>7461</v>
      </c>
      <c r="K442" s="610"/>
    </row>
    <row r="443" spans="1:11">
      <c r="A443" s="34">
        <v>11876</v>
      </c>
      <c r="B443" s="23" t="s">
        <v>137</v>
      </c>
      <c r="C443" s="18" t="s">
        <v>2270</v>
      </c>
      <c r="D443" s="610" t="str">
        <f t="shared" si="33"/>
        <v>Фото</v>
      </c>
      <c r="E443" s="235" t="s">
        <v>351</v>
      </c>
      <c r="F443" s="48">
        <v>2.8</v>
      </c>
      <c r="G443" s="48">
        <f t="shared" si="31"/>
        <v>104.43999999999998</v>
      </c>
      <c r="H443" s="73"/>
      <c r="I443" s="47">
        <f t="shared" si="34"/>
        <v>0</v>
      </c>
      <c r="J443" s="47" t="s">
        <v>7749</v>
      </c>
      <c r="K443" s="610"/>
    </row>
    <row r="444" spans="1:11">
      <c r="A444" s="34">
        <v>11877</v>
      </c>
      <c r="B444" s="23" t="s">
        <v>137</v>
      </c>
      <c r="C444" s="18" t="s">
        <v>2271</v>
      </c>
      <c r="D444" s="610" t="str">
        <f t="shared" si="33"/>
        <v>Фото</v>
      </c>
      <c r="E444" s="235" t="s">
        <v>351</v>
      </c>
      <c r="F444" s="48">
        <v>2.8</v>
      </c>
      <c r="G444" s="48">
        <f t="shared" si="31"/>
        <v>104.43999999999998</v>
      </c>
      <c r="H444" s="73"/>
      <c r="I444" s="47">
        <f t="shared" si="34"/>
        <v>0</v>
      </c>
      <c r="J444" s="47" t="s">
        <v>7750</v>
      </c>
      <c r="K444" s="610"/>
    </row>
    <row r="445" spans="1:11">
      <c r="A445" s="34">
        <v>11791</v>
      </c>
      <c r="B445" s="336" t="s">
        <v>140</v>
      </c>
      <c r="C445" s="18" t="s">
        <v>2269</v>
      </c>
      <c r="D445" s="610" t="str">
        <f t="shared" si="33"/>
        <v>Фото</v>
      </c>
      <c r="E445" s="235" t="s">
        <v>351</v>
      </c>
      <c r="F445" s="48">
        <v>6.5</v>
      </c>
      <c r="G445" s="48">
        <f t="shared" si="31"/>
        <v>242.45</v>
      </c>
      <c r="H445" s="73"/>
      <c r="I445" s="47">
        <f t="shared" si="34"/>
        <v>0</v>
      </c>
      <c r="J445" s="47" t="s">
        <v>7976</v>
      </c>
      <c r="K445" s="610"/>
    </row>
    <row r="446" spans="1:11">
      <c r="A446" s="34">
        <v>11870</v>
      </c>
      <c r="B446" s="336" t="s">
        <v>140</v>
      </c>
      <c r="C446" s="18" t="s">
        <v>2270</v>
      </c>
      <c r="D446" s="610" t="str">
        <f t="shared" si="33"/>
        <v>Фото</v>
      </c>
      <c r="E446" s="235" t="s">
        <v>351</v>
      </c>
      <c r="F446" s="48">
        <v>5.5</v>
      </c>
      <c r="G446" s="48">
        <f t="shared" si="31"/>
        <v>205.14999999999998</v>
      </c>
      <c r="H446" s="73"/>
      <c r="I446" s="47">
        <f t="shared" si="34"/>
        <v>0</v>
      </c>
      <c r="J446" s="47" t="s">
        <v>7744</v>
      </c>
      <c r="K446" s="610"/>
    </row>
    <row r="447" spans="1:11">
      <c r="A447" s="34">
        <v>11871</v>
      </c>
      <c r="B447" s="336" t="s">
        <v>140</v>
      </c>
      <c r="C447" s="18" t="s">
        <v>2271</v>
      </c>
      <c r="D447" s="610" t="str">
        <f t="shared" si="33"/>
        <v>Фото</v>
      </c>
      <c r="E447" s="235" t="s">
        <v>351</v>
      </c>
      <c r="F447" s="48">
        <v>5.5</v>
      </c>
      <c r="G447" s="48">
        <f t="shared" si="31"/>
        <v>205.14999999999998</v>
      </c>
      <c r="H447" s="73"/>
      <c r="I447" s="47">
        <f t="shared" si="34"/>
        <v>0</v>
      </c>
      <c r="J447" s="47" t="s">
        <v>7745</v>
      </c>
      <c r="K447" s="610"/>
    </row>
    <row r="448" spans="1:11">
      <c r="A448" s="34">
        <v>17099</v>
      </c>
      <c r="B448" s="24" t="s">
        <v>137</v>
      </c>
      <c r="C448" s="22" t="s">
        <v>2014</v>
      </c>
      <c r="D448" s="610" t="str">
        <f t="shared" si="33"/>
        <v>Фото</v>
      </c>
      <c r="E448" s="72" t="s">
        <v>351</v>
      </c>
      <c r="F448" s="50">
        <v>10</v>
      </c>
      <c r="G448" s="48">
        <f t="shared" si="31"/>
        <v>373</v>
      </c>
      <c r="H448" s="73"/>
      <c r="I448" s="47">
        <f t="shared" si="34"/>
        <v>0</v>
      </c>
      <c r="J448" s="47" t="s">
        <v>4837</v>
      </c>
      <c r="K448" s="610"/>
    </row>
    <row r="449" spans="1:11">
      <c r="A449" s="2">
        <v>34055</v>
      </c>
      <c r="B449" s="24" t="s">
        <v>137</v>
      </c>
      <c r="C449" s="22" t="s">
        <v>2015</v>
      </c>
      <c r="D449" s="610" t="str">
        <f t="shared" si="33"/>
        <v>Фото</v>
      </c>
      <c r="E449" s="72" t="s">
        <v>351</v>
      </c>
      <c r="F449" s="51">
        <v>14</v>
      </c>
      <c r="G449" s="48">
        <f t="shared" si="31"/>
        <v>522.19999999999993</v>
      </c>
      <c r="H449" s="73"/>
      <c r="I449" s="47">
        <f t="shared" si="34"/>
        <v>0</v>
      </c>
      <c r="J449" s="47" t="s">
        <v>4838</v>
      </c>
      <c r="K449" s="610"/>
    </row>
    <row r="450" spans="1:11">
      <c r="A450" s="34">
        <v>17100</v>
      </c>
      <c r="B450" s="458" t="s">
        <v>137</v>
      </c>
      <c r="C450" s="22" t="s">
        <v>1572</v>
      </c>
      <c r="D450" s="610" t="str">
        <f t="shared" si="33"/>
        <v>Фото</v>
      </c>
      <c r="E450" s="72" t="s">
        <v>351</v>
      </c>
      <c r="F450" s="50">
        <v>14</v>
      </c>
      <c r="G450" s="48">
        <f t="shared" ref="G450:G512" si="35">I$2*F450</f>
        <v>522.19999999999993</v>
      </c>
      <c r="H450" s="73"/>
      <c r="I450" s="47">
        <f t="shared" ref="I450:I480" si="36">F450*H450</f>
        <v>0</v>
      </c>
      <c r="J450" s="47" t="s">
        <v>4839</v>
      </c>
      <c r="K450" s="610"/>
    </row>
    <row r="451" spans="1:11">
      <c r="A451" s="34">
        <v>12967</v>
      </c>
      <c r="B451" s="332" t="s">
        <v>3290</v>
      </c>
      <c r="C451" s="18" t="s">
        <v>3338</v>
      </c>
      <c r="D451" s="610" t="str">
        <f t="shared" si="33"/>
        <v>Фото</v>
      </c>
      <c r="E451" s="566" t="s">
        <v>351</v>
      </c>
      <c r="F451" s="50">
        <v>18</v>
      </c>
      <c r="G451" s="48">
        <f t="shared" si="35"/>
        <v>671.4</v>
      </c>
      <c r="H451" s="73"/>
      <c r="I451" s="47">
        <f t="shared" si="36"/>
        <v>0</v>
      </c>
      <c r="J451" s="47" t="s">
        <v>8689</v>
      </c>
      <c r="K451" s="610"/>
    </row>
    <row r="452" spans="1:11">
      <c r="A452" s="39">
        <v>13403</v>
      </c>
      <c r="B452" s="323" t="s">
        <v>135</v>
      </c>
      <c r="C452" s="21" t="s">
        <v>3714</v>
      </c>
      <c r="D452" s="610" t="str">
        <f t="shared" si="33"/>
        <v>Фото</v>
      </c>
      <c r="E452" s="344" t="s">
        <v>351</v>
      </c>
      <c r="F452" s="53">
        <v>24</v>
      </c>
      <c r="G452" s="48">
        <f t="shared" si="35"/>
        <v>895.19999999999993</v>
      </c>
      <c r="H452" s="73"/>
      <c r="I452" s="47">
        <f t="shared" si="36"/>
        <v>0</v>
      </c>
      <c r="J452" s="47" t="s">
        <v>4840</v>
      </c>
      <c r="K452" s="610"/>
    </row>
    <row r="453" spans="1:11">
      <c r="A453" s="39">
        <v>13404</v>
      </c>
      <c r="B453" s="336" t="s">
        <v>140</v>
      </c>
      <c r="C453" s="21" t="s">
        <v>3690</v>
      </c>
      <c r="D453" s="610" t="str">
        <f t="shared" si="33"/>
        <v>Фото</v>
      </c>
      <c r="E453" s="72" t="s">
        <v>351</v>
      </c>
      <c r="F453" s="61">
        <v>24</v>
      </c>
      <c r="G453" s="48">
        <f t="shared" si="35"/>
        <v>895.19999999999993</v>
      </c>
      <c r="H453" s="73"/>
      <c r="I453" s="47">
        <f t="shared" si="36"/>
        <v>0</v>
      </c>
      <c r="J453" s="47" t="s">
        <v>4841</v>
      </c>
      <c r="K453" s="610"/>
    </row>
    <row r="454" spans="1:11">
      <c r="A454" s="34">
        <v>12437</v>
      </c>
      <c r="B454" s="358" t="s">
        <v>48</v>
      </c>
      <c r="C454" s="22" t="s">
        <v>1573</v>
      </c>
      <c r="D454" s="610" t="str">
        <f t="shared" si="33"/>
        <v>Фото</v>
      </c>
      <c r="E454" s="72" t="s">
        <v>351</v>
      </c>
      <c r="F454" s="50">
        <v>14</v>
      </c>
      <c r="G454" s="48">
        <f t="shared" si="35"/>
        <v>522.19999999999993</v>
      </c>
      <c r="H454" s="73"/>
      <c r="I454" s="47">
        <f t="shared" si="36"/>
        <v>0</v>
      </c>
      <c r="J454" s="47" t="s">
        <v>4842</v>
      </c>
      <c r="K454" s="610"/>
    </row>
    <row r="455" spans="1:11">
      <c r="A455" s="2">
        <v>28401</v>
      </c>
      <c r="B455" s="336" t="s">
        <v>140</v>
      </c>
      <c r="C455" s="31" t="s">
        <v>4319</v>
      </c>
      <c r="D455" s="610" t="str">
        <f t="shared" ref="D455:D518" si="37">HYPERLINK(J455,"Фото")</f>
        <v>Фото</v>
      </c>
      <c r="E455" s="72" t="s">
        <v>351</v>
      </c>
      <c r="F455" s="51">
        <v>23</v>
      </c>
      <c r="G455" s="48">
        <f t="shared" si="35"/>
        <v>857.9</v>
      </c>
      <c r="H455" s="73"/>
      <c r="I455" s="47">
        <f t="shared" si="36"/>
        <v>0</v>
      </c>
      <c r="J455" s="47" t="s">
        <v>4843</v>
      </c>
      <c r="K455" s="610"/>
    </row>
    <row r="456" spans="1:11">
      <c r="A456" s="34">
        <v>17044</v>
      </c>
      <c r="B456" s="24" t="s">
        <v>137</v>
      </c>
      <c r="C456" s="18" t="s">
        <v>3697</v>
      </c>
      <c r="D456" s="610" t="str">
        <f t="shared" si="37"/>
        <v>Фото</v>
      </c>
      <c r="E456" s="235" t="s">
        <v>351</v>
      </c>
      <c r="F456" s="48">
        <v>4</v>
      </c>
      <c r="G456" s="48">
        <f t="shared" si="35"/>
        <v>149.19999999999999</v>
      </c>
      <c r="H456" s="76"/>
      <c r="I456" s="47">
        <f t="shared" si="36"/>
        <v>0</v>
      </c>
      <c r="J456" s="47" t="s">
        <v>4844</v>
      </c>
      <c r="K456" s="610"/>
    </row>
    <row r="457" spans="1:11">
      <c r="A457" s="34">
        <v>11067</v>
      </c>
      <c r="B457" s="24" t="s">
        <v>137</v>
      </c>
      <c r="C457" s="22" t="s">
        <v>721</v>
      </c>
      <c r="D457" s="610" t="str">
        <f t="shared" si="37"/>
        <v>Фото</v>
      </c>
      <c r="E457" s="235" t="s">
        <v>351</v>
      </c>
      <c r="F457" s="50">
        <v>2.5</v>
      </c>
      <c r="G457" s="48">
        <f t="shared" si="35"/>
        <v>93.25</v>
      </c>
      <c r="H457" s="76"/>
      <c r="I457" s="47">
        <f t="shared" si="36"/>
        <v>0</v>
      </c>
      <c r="J457" s="47" t="s">
        <v>4846</v>
      </c>
      <c r="K457" s="610"/>
    </row>
    <row r="458" spans="1:11">
      <c r="A458" s="41">
        <v>11068</v>
      </c>
      <c r="B458" s="23" t="s">
        <v>137</v>
      </c>
      <c r="C458" s="20" t="s">
        <v>824</v>
      </c>
      <c r="D458" s="610" t="str">
        <f t="shared" si="37"/>
        <v>Фото</v>
      </c>
      <c r="E458" s="235" t="s">
        <v>351</v>
      </c>
      <c r="F458" s="53">
        <v>0.25</v>
      </c>
      <c r="G458" s="48">
        <f t="shared" si="35"/>
        <v>9.3249999999999993</v>
      </c>
      <c r="H458" s="76"/>
      <c r="I458" s="47">
        <f t="shared" si="36"/>
        <v>0</v>
      </c>
      <c r="J458" s="47" t="s">
        <v>4845</v>
      </c>
      <c r="K458" s="610"/>
    </row>
    <row r="459" spans="1:11">
      <c r="A459" s="34">
        <v>17072</v>
      </c>
      <c r="B459" s="24" t="s">
        <v>137</v>
      </c>
      <c r="C459" s="18" t="s">
        <v>3855</v>
      </c>
      <c r="D459" s="610" t="str">
        <f t="shared" si="37"/>
        <v>Фото</v>
      </c>
      <c r="E459" s="235" t="s">
        <v>351</v>
      </c>
      <c r="F459" s="50">
        <v>0.4</v>
      </c>
      <c r="G459" s="48">
        <f t="shared" si="35"/>
        <v>14.92</v>
      </c>
      <c r="H459" s="76"/>
      <c r="I459" s="47">
        <f t="shared" si="36"/>
        <v>0</v>
      </c>
      <c r="J459" s="47" t="s">
        <v>4849</v>
      </c>
      <c r="K459" s="610"/>
    </row>
    <row r="460" spans="1:11" ht="14.4">
      <c r="A460" s="34">
        <v>40500</v>
      </c>
      <c r="B460" s="24" t="s">
        <v>137</v>
      </c>
      <c r="C460" s="18" t="s">
        <v>2524</v>
      </c>
      <c r="D460" s="610" t="str">
        <f t="shared" si="37"/>
        <v>Фото</v>
      </c>
      <c r="E460" s="235" t="s">
        <v>351</v>
      </c>
      <c r="F460" s="60">
        <v>0.2</v>
      </c>
      <c r="G460" s="48">
        <f t="shared" si="35"/>
        <v>7.46</v>
      </c>
      <c r="H460" s="76"/>
      <c r="I460" s="47">
        <f t="shared" si="36"/>
        <v>0</v>
      </c>
      <c r="J460" s="47" t="s">
        <v>4847</v>
      </c>
      <c r="K460" s="610"/>
    </row>
    <row r="461" spans="1:11">
      <c r="A461" s="34">
        <v>15097</v>
      </c>
      <c r="B461" s="24" t="s">
        <v>137</v>
      </c>
      <c r="C461" s="18" t="s">
        <v>2569</v>
      </c>
      <c r="D461" s="610" t="str">
        <f t="shared" si="37"/>
        <v>Фото</v>
      </c>
      <c r="E461" s="235" t="s">
        <v>351</v>
      </c>
      <c r="F461" s="48">
        <v>0.1</v>
      </c>
      <c r="G461" s="48">
        <f t="shared" si="35"/>
        <v>3.73</v>
      </c>
      <c r="H461" s="76"/>
      <c r="I461" s="47">
        <f t="shared" si="36"/>
        <v>0</v>
      </c>
      <c r="J461" s="47" t="s">
        <v>4848</v>
      </c>
      <c r="K461" s="610"/>
    </row>
    <row r="462" spans="1:11">
      <c r="A462" s="39">
        <v>13374</v>
      </c>
      <c r="B462" s="23" t="s">
        <v>137</v>
      </c>
      <c r="C462" s="20" t="s">
        <v>2841</v>
      </c>
      <c r="D462" s="610" t="str">
        <f t="shared" si="37"/>
        <v>Фото</v>
      </c>
      <c r="E462" s="235" t="s">
        <v>351</v>
      </c>
      <c r="F462" s="53">
        <v>0.35</v>
      </c>
      <c r="G462" s="48">
        <f t="shared" si="35"/>
        <v>13.054999999999998</v>
      </c>
      <c r="H462" s="76"/>
      <c r="I462" s="47">
        <f t="shared" si="36"/>
        <v>0</v>
      </c>
      <c r="J462" s="47" t="s">
        <v>4850</v>
      </c>
      <c r="K462" s="610"/>
    </row>
    <row r="463" spans="1:11">
      <c r="A463" s="2">
        <v>40095</v>
      </c>
      <c r="B463" s="23" t="s">
        <v>137</v>
      </c>
      <c r="C463" s="365" t="s">
        <v>2</v>
      </c>
      <c r="D463" s="610" t="str">
        <f t="shared" si="37"/>
        <v>Фото</v>
      </c>
      <c r="E463" s="72" t="s">
        <v>351</v>
      </c>
      <c r="F463" s="51">
        <v>0.1</v>
      </c>
      <c r="G463" s="48">
        <f t="shared" si="35"/>
        <v>3.73</v>
      </c>
      <c r="H463" s="76"/>
      <c r="I463" s="47">
        <f t="shared" si="36"/>
        <v>0</v>
      </c>
      <c r="J463" s="47" t="s">
        <v>4854</v>
      </c>
      <c r="K463" s="610"/>
    </row>
    <row r="464" spans="1:11">
      <c r="A464" s="34">
        <v>11225</v>
      </c>
      <c r="B464" s="305" t="s">
        <v>160</v>
      </c>
      <c r="C464" s="18" t="s">
        <v>2336</v>
      </c>
      <c r="D464" s="610" t="str">
        <f t="shared" si="37"/>
        <v>Фото</v>
      </c>
      <c r="E464" s="235" t="s">
        <v>351</v>
      </c>
      <c r="F464" s="50">
        <v>1.5</v>
      </c>
      <c r="G464" s="48">
        <f t="shared" si="35"/>
        <v>55.949999999999996</v>
      </c>
      <c r="H464" s="76"/>
      <c r="I464" s="47">
        <f t="shared" si="36"/>
        <v>0</v>
      </c>
      <c r="J464" s="47" t="s">
        <v>7969</v>
      </c>
      <c r="K464" s="610"/>
    </row>
    <row r="465" spans="1:11">
      <c r="A465" s="34">
        <v>11226</v>
      </c>
      <c r="B465" s="305" t="s">
        <v>160</v>
      </c>
      <c r="C465" s="18" t="s">
        <v>2337</v>
      </c>
      <c r="D465" s="610" t="str">
        <f t="shared" si="37"/>
        <v>Фото</v>
      </c>
      <c r="E465" s="235" t="s">
        <v>351</v>
      </c>
      <c r="F465" s="50">
        <v>2</v>
      </c>
      <c r="G465" s="48">
        <f t="shared" si="35"/>
        <v>74.599999999999994</v>
      </c>
      <c r="H465" s="76"/>
      <c r="I465" s="47">
        <f t="shared" si="36"/>
        <v>0</v>
      </c>
      <c r="J465" s="47" t="s">
        <v>7970</v>
      </c>
      <c r="K465" s="610"/>
    </row>
    <row r="466" spans="1:11">
      <c r="A466" s="34">
        <v>17073</v>
      </c>
      <c r="B466" s="24" t="s">
        <v>137</v>
      </c>
      <c r="C466" s="22" t="s">
        <v>1613</v>
      </c>
      <c r="D466" s="610" t="str">
        <f t="shared" si="37"/>
        <v>Фото</v>
      </c>
      <c r="E466" s="534" t="s">
        <v>134</v>
      </c>
      <c r="F466" s="50">
        <v>1.5</v>
      </c>
      <c r="G466" s="48">
        <f t="shared" si="35"/>
        <v>55.949999999999996</v>
      </c>
      <c r="H466" s="76"/>
      <c r="I466" s="47">
        <f t="shared" si="36"/>
        <v>0</v>
      </c>
      <c r="J466" s="47" t="s">
        <v>4851</v>
      </c>
      <c r="K466" s="610"/>
    </row>
    <row r="467" spans="1:11">
      <c r="A467" s="34">
        <v>17074</v>
      </c>
      <c r="B467" s="24" t="s">
        <v>137</v>
      </c>
      <c r="C467" s="22" t="s">
        <v>1614</v>
      </c>
      <c r="D467" s="610" t="str">
        <f t="shared" si="37"/>
        <v>Фото</v>
      </c>
      <c r="E467" s="235" t="s">
        <v>351</v>
      </c>
      <c r="F467" s="50">
        <v>2</v>
      </c>
      <c r="G467" s="48">
        <f t="shared" si="35"/>
        <v>74.599999999999994</v>
      </c>
      <c r="H467" s="73"/>
      <c r="I467" s="47">
        <f t="shared" si="36"/>
        <v>0</v>
      </c>
      <c r="J467" s="47" t="s">
        <v>4852</v>
      </c>
      <c r="K467" s="610"/>
    </row>
    <row r="468" spans="1:11">
      <c r="A468" s="2">
        <v>12562</v>
      </c>
      <c r="B468" s="347" t="s">
        <v>89</v>
      </c>
      <c r="C468" s="365" t="s">
        <v>825</v>
      </c>
      <c r="D468" s="610" t="str">
        <f t="shared" si="37"/>
        <v>Фото</v>
      </c>
      <c r="E468" s="72" t="s">
        <v>351</v>
      </c>
      <c r="F468" s="51">
        <v>1</v>
      </c>
      <c r="G468" s="48">
        <f t="shared" si="35"/>
        <v>37.299999999999997</v>
      </c>
      <c r="H468" s="73"/>
      <c r="I468" s="47">
        <f t="shared" si="36"/>
        <v>0</v>
      </c>
      <c r="J468" s="47" t="s">
        <v>4853</v>
      </c>
      <c r="K468" s="610"/>
    </row>
    <row r="469" spans="1:11">
      <c r="A469" s="2">
        <v>11222</v>
      </c>
      <c r="B469" s="305" t="s">
        <v>160</v>
      </c>
      <c r="C469" s="365" t="s">
        <v>2338</v>
      </c>
      <c r="D469" s="610" t="str">
        <f t="shared" si="37"/>
        <v>Фото</v>
      </c>
      <c r="E469" s="72" t="s">
        <v>351</v>
      </c>
      <c r="F469" s="51">
        <v>0.8</v>
      </c>
      <c r="G469" s="48">
        <f t="shared" si="35"/>
        <v>29.84</v>
      </c>
      <c r="H469" s="73"/>
      <c r="I469" s="47">
        <f t="shared" si="36"/>
        <v>0</v>
      </c>
      <c r="J469" s="47" t="s">
        <v>7968</v>
      </c>
      <c r="K469" s="610"/>
    </row>
    <row r="470" spans="1:11">
      <c r="A470" s="2">
        <v>11221</v>
      </c>
      <c r="B470" s="305" t="s">
        <v>160</v>
      </c>
      <c r="C470" s="365" t="s">
        <v>2339</v>
      </c>
      <c r="D470" s="610" t="str">
        <f t="shared" si="37"/>
        <v>Фото</v>
      </c>
      <c r="E470" s="72" t="s">
        <v>351</v>
      </c>
      <c r="F470" s="51">
        <v>0.8</v>
      </c>
      <c r="G470" s="48">
        <f t="shared" si="35"/>
        <v>29.84</v>
      </c>
      <c r="H470" s="73"/>
      <c r="I470" s="47">
        <f t="shared" si="36"/>
        <v>0</v>
      </c>
      <c r="J470" s="47" t="s">
        <v>7967</v>
      </c>
      <c r="K470" s="610"/>
    </row>
    <row r="471" spans="1:11">
      <c r="A471" s="2">
        <v>11229</v>
      </c>
      <c r="B471" s="305" t="s">
        <v>160</v>
      </c>
      <c r="C471" s="365" t="s">
        <v>2340</v>
      </c>
      <c r="D471" s="610" t="str">
        <f t="shared" si="37"/>
        <v>Фото</v>
      </c>
      <c r="E471" s="72" t="s">
        <v>351</v>
      </c>
      <c r="F471" s="51">
        <v>0.8</v>
      </c>
      <c r="G471" s="48">
        <f t="shared" si="35"/>
        <v>29.84</v>
      </c>
      <c r="H471" s="76"/>
      <c r="I471" s="47">
        <f t="shared" si="36"/>
        <v>0</v>
      </c>
      <c r="J471" s="47" t="s">
        <v>7971</v>
      </c>
      <c r="K471" s="610"/>
    </row>
    <row r="472" spans="1:11">
      <c r="A472" s="34">
        <v>17077</v>
      </c>
      <c r="B472" s="24" t="s">
        <v>137</v>
      </c>
      <c r="C472" s="365" t="s">
        <v>1615</v>
      </c>
      <c r="D472" s="610" t="str">
        <f t="shared" si="37"/>
        <v>Фото</v>
      </c>
      <c r="E472" s="235" t="s">
        <v>351</v>
      </c>
      <c r="F472" s="50">
        <v>0.8</v>
      </c>
      <c r="G472" s="48">
        <f t="shared" si="35"/>
        <v>29.84</v>
      </c>
      <c r="H472" s="76"/>
      <c r="I472" s="47">
        <f t="shared" si="36"/>
        <v>0</v>
      </c>
      <c r="J472" s="47" t="s">
        <v>4855</v>
      </c>
      <c r="K472" s="610"/>
    </row>
    <row r="473" spans="1:11">
      <c r="A473" s="39">
        <v>13377</v>
      </c>
      <c r="B473" s="23" t="s">
        <v>137</v>
      </c>
      <c r="C473" s="371" t="s">
        <v>826</v>
      </c>
      <c r="D473" s="610" t="str">
        <f t="shared" si="37"/>
        <v>Фото</v>
      </c>
      <c r="E473" s="534" t="s">
        <v>134</v>
      </c>
      <c r="F473" s="53">
        <v>1.5</v>
      </c>
      <c r="G473" s="48">
        <f t="shared" si="35"/>
        <v>55.949999999999996</v>
      </c>
      <c r="H473" s="76"/>
      <c r="I473" s="47">
        <f t="shared" si="36"/>
        <v>0</v>
      </c>
      <c r="J473" s="47" t="s">
        <v>4856</v>
      </c>
      <c r="K473" s="610"/>
    </row>
    <row r="474" spans="1:11">
      <c r="A474" s="39">
        <v>13378</v>
      </c>
      <c r="B474" s="23" t="s">
        <v>137</v>
      </c>
      <c r="C474" s="20" t="s">
        <v>3394</v>
      </c>
      <c r="D474" s="610" t="str">
        <f t="shared" si="37"/>
        <v>Фото</v>
      </c>
      <c r="E474" s="235" t="s">
        <v>351</v>
      </c>
      <c r="F474" s="53">
        <v>1.4</v>
      </c>
      <c r="G474" s="48">
        <f t="shared" si="35"/>
        <v>52.219999999999992</v>
      </c>
      <c r="H474" s="74"/>
      <c r="I474" s="47">
        <f t="shared" si="36"/>
        <v>0</v>
      </c>
      <c r="J474" s="47" t="s">
        <v>4857</v>
      </c>
      <c r="K474" s="610"/>
    </row>
    <row r="475" spans="1:11">
      <c r="A475" s="39">
        <v>13380</v>
      </c>
      <c r="B475" s="23" t="s">
        <v>137</v>
      </c>
      <c r="C475" s="20" t="s">
        <v>3698</v>
      </c>
      <c r="D475" s="610" t="str">
        <f t="shared" si="37"/>
        <v>Фото</v>
      </c>
      <c r="E475" s="235" t="s">
        <v>351</v>
      </c>
      <c r="F475" s="53">
        <v>2.5</v>
      </c>
      <c r="G475" s="48">
        <f t="shared" si="35"/>
        <v>93.25</v>
      </c>
      <c r="H475" s="74"/>
      <c r="I475" s="47">
        <f t="shared" si="36"/>
        <v>0</v>
      </c>
      <c r="J475" s="47" t="s">
        <v>4858</v>
      </c>
      <c r="K475" s="610"/>
    </row>
    <row r="476" spans="1:11">
      <c r="A476" s="39">
        <v>13381</v>
      </c>
      <c r="B476" s="23" t="s">
        <v>137</v>
      </c>
      <c r="C476" s="371" t="s">
        <v>906</v>
      </c>
      <c r="D476" s="610" t="str">
        <f t="shared" si="37"/>
        <v>Фото</v>
      </c>
      <c r="E476" s="235" t="s">
        <v>351</v>
      </c>
      <c r="F476" s="53">
        <v>7</v>
      </c>
      <c r="G476" s="48">
        <f t="shared" si="35"/>
        <v>261.09999999999997</v>
      </c>
      <c r="H476" s="73"/>
      <c r="I476" s="47">
        <f t="shared" si="36"/>
        <v>0</v>
      </c>
      <c r="J476" s="47" t="s">
        <v>4859</v>
      </c>
      <c r="K476" s="610"/>
    </row>
    <row r="477" spans="1:11">
      <c r="A477" s="2">
        <v>12445</v>
      </c>
      <c r="B477" s="23" t="s">
        <v>137</v>
      </c>
      <c r="C477" s="371" t="s">
        <v>907</v>
      </c>
      <c r="D477" s="610" t="str">
        <f t="shared" si="37"/>
        <v>Фото</v>
      </c>
      <c r="E477" s="235" t="s">
        <v>351</v>
      </c>
      <c r="F477" s="51">
        <v>7</v>
      </c>
      <c r="G477" s="48">
        <f t="shared" si="35"/>
        <v>261.09999999999997</v>
      </c>
      <c r="H477" s="73"/>
      <c r="I477" s="47">
        <f t="shared" si="36"/>
        <v>0</v>
      </c>
      <c r="J477" s="47" t="s">
        <v>4860</v>
      </c>
      <c r="K477" s="610"/>
    </row>
    <row r="478" spans="1:11">
      <c r="A478" s="2">
        <v>17078</v>
      </c>
      <c r="B478" s="23" t="s">
        <v>137</v>
      </c>
      <c r="C478" s="20" t="s">
        <v>2342</v>
      </c>
      <c r="D478" s="610" t="str">
        <f t="shared" si="37"/>
        <v>Фото</v>
      </c>
      <c r="E478" s="72" t="s">
        <v>351</v>
      </c>
      <c r="F478" s="51">
        <v>3</v>
      </c>
      <c r="G478" s="48">
        <f t="shared" si="35"/>
        <v>111.89999999999999</v>
      </c>
      <c r="H478" s="74"/>
      <c r="I478" s="47">
        <f t="shared" si="36"/>
        <v>0</v>
      </c>
      <c r="J478" s="47" t="s">
        <v>4861</v>
      </c>
      <c r="K478" s="610"/>
    </row>
    <row r="479" spans="1:11">
      <c r="A479" s="2">
        <v>34037</v>
      </c>
      <c r="B479" s="23" t="s">
        <v>137</v>
      </c>
      <c r="C479" s="17" t="s">
        <v>289</v>
      </c>
      <c r="D479" s="610" t="str">
        <f t="shared" si="37"/>
        <v>Фото</v>
      </c>
      <c r="E479" s="72" t="s">
        <v>351</v>
      </c>
      <c r="F479" s="51">
        <v>4</v>
      </c>
      <c r="G479" s="48">
        <f t="shared" si="35"/>
        <v>149.19999999999999</v>
      </c>
      <c r="H479" s="74"/>
      <c r="I479" s="47">
        <f t="shared" si="36"/>
        <v>0</v>
      </c>
      <c r="J479" s="47" t="s">
        <v>4865</v>
      </c>
      <c r="K479" s="610"/>
    </row>
    <row r="480" spans="1:11">
      <c r="A480" s="34">
        <v>17079</v>
      </c>
      <c r="B480" s="24" t="s">
        <v>137</v>
      </c>
      <c r="C480" s="18" t="s">
        <v>827</v>
      </c>
      <c r="D480" s="610" t="str">
        <f t="shared" si="37"/>
        <v>Фото</v>
      </c>
      <c r="E480" s="235" t="s">
        <v>351</v>
      </c>
      <c r="F480" s="50">
        <v>1.3</v>
      </c>
      <c r="G480" s="48">
        <f t="shared" si="35"/>
        <v>48.489999999999995</v>
      </c>
      <c r="H480" s="74"/>
      <c r="I480" s="47">
        <f t="shared" si="36"/>
        <v>0</v>
      </c>
      <c r="J480" s="47" t="s">
        <v>4862</v>
      </c>
      <c r="K480" s="610"/>
    </row>
    <row r="481" spans="1:11">
      <c r="A481" s="34">
        <v>17080</v>
      </c>
      <c r="B481" s="24" t="s">
        <v>137</v>
      </c>
      <c r="C481" s="18" t="s">
        <v>394</v>
      </c>
      <c r="D481" s="610" t="str">
        <f t="shared" si="37"/>
        <v>Фото</v>
      </c>
      <c r="E481" s="235" t="s">
        <v>351</v>
      </c>
      <c r="F481" s="48">
        <v>2</v>
      </c>
      <c r="G481" s="48">
        <f t="shared" si="35"/>
        <v>74.599999999999994</v>
      </c>
      <c r="H481" s="73"/>
      <c r="I481" s="47">
        <f t="shared" ref="I481:I512" si="38">F481*H481</f>
        <v>0</v>
      </c>
      <c r="J481" s="47" t="s">
        <v>4863</v>
      </c>
      <c r="K481" s="610"/>
    </row>
    <row r="482" spans="1:11">
      <c r="A482" s="34">
        <v>17082</v>
      </c>
      <c r="B482" s="347" t="s">
        <v>89</v>
      </c>
      <c r="C482" s="18" t="s">
        <v>290</v>
      </c>
      <c r="D482" s="610" t="str">
        <f t="shared" si="37"/>
        <v>Фото</v>
      </c>
      <c r="E482" s="235" t="s">
        <v>351</v>
      </c>
      <c r="F482" s="50">
        <v>2</v>
      </c>
      <c r="G482" s="48">
        <f t="shared" si="35"/>
        <v>74.599999999999994</v>
      </c>
      <c r="H482" s="74"/>
      <c r="I482" s="47">
        <f t="shared" si="38"/>
        <v>0</v>
      </c>
      <c r="J482" s="47" t="s">
        <v>4864</v>
      </c>
      <c r="K482" s="610"/>
    </row>
    <row r="483" spans="1:11">
      <c r="A483" s="37">
        <v>12755</v>
      </c>
      <c r="B483" s="307" t="s">
        <v>182</v>
      </c>
      <c r="C483" s="18" t="s">
        <v>3077</v>
      </c>
      <c r="D483" s="610" t="str">
        <f t="shared" si="37"/>
        <v>Фото</v>
      </c>
      <c r="E483" s="533" t="s">
        <v>134</v>
      </c>
      <c r="F483" s="65">
        <v>2</v>
      </c>
      <c r="G483" s="48">
        <f t="shared" si="35"/>
        <v>74.599999999999994</v>
      </c>
      <c r="H483" s="77"/>
      <c r="I483" s="47">
        <f t="shared" si="38"/>
        <v>0</v>
      </c>
      <c r="J483" s="47" t="s">
        <v>8492</v>
      </c>
      <c r="K483" s="610"/>
    </row>
    <row r="484" spans="1:11">
      <c r="A484" s="2">
        <v>12521</v>
      </c>
      <c r="B484" s="23" t="s">
        <v>137</v>
      </c>
      <c r="C484" s="372" t="s">
        <v>12</v>
      </c>
      <c r="D484" s="610" t="str">
        <f t="shared" si="37"/>
        <v>Фото</v>
      </c>
      <c r="E484" s="72" t="s">
        <v>351</v>
      </c>
      <c r="F484" s="51">
        <v>1</v>
      </c>
      <c r="G484" s="48">
        <f t="shared" si="35"/>
        <v>37.299999999999997</v>
      </c>
      <c r="H484" s="74"/>
      <c r="I484" s="47">
        <f t="shared" si="38"/>
        <v>0</v>
      </c>
      <c r="J484" s="47" t="s">
        <v>4874</v>
      </c>
      <c r="K484" s="610"/>
    </row>
    <row r="485" spans="1:11">
      <c r="A485" s="39">
        <v>13385</v>
      </c>
      <c r="B485" s="455" t="s">
        <v>133</v>
      </c>
      <c r="C485" s="21" t="s">
        <v>2599</v>
      </c>
      <c r="D485" s="610" t="str">
        <f t="shared" si="37"/>
        <v>Фото</v>
      </c>
      <c r="E485" s="235" t="s">
        <v>351</v>
      </c>
      <c r="F485" s="53">
        <v>5.5</v>
      </c>
      <c r="G485" s="48">
        <f t="shared" si="35"/>
        <v>205.14999999999998</v>
      </c>
      <c r="H485" s="74"/>
      <c r="I485" s="47">
        <f t="shared" si="38"/>
        <v>0</v>
      </c>
      <c r="J485" s="47" t="s">
        <v>4866</v>
      </c>
      <c r="K485" s="610"/>
    </row>
    <row r="486" spans="1:11">
      <c r="A486" s="34">
        <v>12003</v>
      </c>
      <c r="B486" s="459" t="s">
        <v>139</v>
      </c>
      <c r="C486" s="18" t="s">
        <v>2610</v>
      </c>
      <c r="D486" s="610" t="str">
        <f t="shared" si="37"/>
        <v>Фото</v>
      </c>
      <c r="E486" s="235" t="s">
        <v>351</v>
      </c>
      <c r="F486" s="50">
        <v>8</v>
      </c>
      <c r="G486" s="48">
        <f t="shared" si="35"/>
        <v>298.39999999999998</v>
      </c>
      <c r="H486" s="73"/>
      <c r="I486" s="47">
        <f t="shared" si="38"/>
        <v>0</v>
      </c>
      <c r="J486" s="47" t="s">
        <v>4867</v>
      </c>
      <c r="K486" s="610"/>
    </row>
    <row r="487" spans="1:11">
      <c r="A487" s="34">
        <v>12001</v>
      </c>
      <c r="B487" s="347" t="s">
        <v>89</v>
      </c>
      <c r="C487" s="18" t="s">
        <v>3376</v>
      </c>
      <c r="D487" s="610" t="str">
        <f t="shared" si="37"/>
        <v>Фото</v>
      </c>
      <c r="E487" s="235" t="s">
        <v>351</v>
      </c>
      <c r="F487" s="50">
        <v>2.2000000000000002</v>
      </c>
      <c r="G487" s="48">
        <f t="shared" si="35"/>
        <v>82.06</v>
      </c>
      <c r="H487" s="73"/>
      <c r="I487" s="47">
        <f t="shared" si="38"/>
        <v>0</v>
      </c>
      <c r="J487" s="47" t="s">
        <v>4868</v>
      </c>
      <c r="K487" s="610"/>
    </row>
    <row r="488" spans="1:11">
      <c r="A488" s="34">
        <v>12002</v>
      </c>
      <c r="B488" s="326" t="s">
        <v>135</v>
      </c>
      <c r="C488" s="22" t="s">
        <v>2331</v>
      </c>
      <c r="D488" s="610" t="str">
        <f t="shared" si="37"/>
        <v>Фото</v>
      </c>
      <c r="E488" s="235" t="s">
        <v>351</v>
      </c>
      <c r="F488" s="50">
        <v>5</v>
      </c>
      <c r="G488" s="48">
        <f t="shared" si="35"/>
        <v>186.5</v>
      </c>
      <c r="H488" s="73"/>
      <c r="I488" s="47">
        <f t="shared" si="38"/>
        <v>0</v>
      </c>
      <c r="J488" s="47" t="s">
        <v>7977</v>
      </c>
      <c r="K488" s="610"/>
    </row>
    <row r="489" spans="1:11">
      <c r="A489" s="34">
        <v>16238</v>
      </c>
      <c r="B489" s="347" t="s">
        <v>89</v>
      </c>
      <c r="C489" s="18" t="s">
        <v>2614</v>
      </c>
      <c r="D489" s="610" t="str">
        <f t="shared" si="37"/>
        <v>Фото</v>
      </c>
      <c r="E489" s="235" t="s">
        <v>351</v>
      </c>
      <c r="F489" s="50">
        <v>3</v>
      </c>
      <c r="G489" s="48">
        <f t="shared" si="35"/>
        <v>111.89999999999999</v>
      </c>
      <c r="H489" s="73"/>
      <c r="I489" s="47">
        <f t="shared" si="38"/>
        <v>0</v>
      </c>
      <c r="J489" s="47" t="s">
        <v>4869</v>
      </c>
      <c r="K489" s="610"/>
    </row>
    <row r="490" spans="1:11">
      <c r="A490" s="34">
        <v>12005</v>
      </c>
      <c r="B490" s="456" t="s">
        <v>139</v>
      </c>
      <c r="C490" s="18" t="s">
        <v>2613</v>
      </c>
      <c r="D490" s="610" t="str">
        <f t="shared" si="37"/>
        <v>Фото</v>
      </c>
      <c r="E490" s="507" t="s">
        <v>351</v>
      </c>
      <c r="F490" s="50">
        <v>8.5</v>
      </c>
      <c r="G490" s="48">
        <f t="shared" si="35"/>
        <v>317.04999999999995</v>
      </c>
      <c r="H490" s="73"/>
      <c r="I490" s="47">
        <f t="shared" si="38"/>
        <v>0</v>
      </c>
      <c r="J490" s="47" t="s">
        <v>4870</v>
      </c>
      <c r="K490" s="610"/>
    </row>
    <row r="491" spans="1:11">
      <c r="A491" s="2">
        <v>34032</v>
      </c>
      <c r="B491" s="328" t="s">
        <v>39</v>
      </c>
      <c r="C491" s="22" t="s">
        <v>2016</v>
      </c>
      <c r="D491" s="610" t="str">
        <f t="shared" si="37"/>
        <v>Фото</v>
      </c>
      <c r="E491" s="484" t="s">
        <v>351</v>
      </c>
      <c r="F491" s="51">
        <v>8</v>
      </c>
      <c r="G491" s="48">
        <f t="shared" si="35"/>
        <v>298.39999999999998</v>
      </c>
      <c r="H491" s="73"/>
      <c r="I491" s="47">
        <f t="shared" si="38"/>
        <v>0</v>
      </c>
      <c r="J491" s="47" t="s">
        <v>4872</v>
      </c>
      <c r="K491" s="610"/>
    </row>
    <row r="492" spans="1:11">
      <c r="A492" s="34">
        <v>12004</v>
      </c>
      <c r="B492" s="327" t="s">
        <v>47</v>
      </c>
      <c r="C492" s="18" t="s">
        <v>3375</v>
      </c>
      <c r="D492" s="610" t="str">
        <f t="shared" si="37"/>
        <v>Фото</v>
      </c>
      <c r="E492" s="72" t="s">
        <v>351</v>
      </c>
      <c r="F492" s="50">
        <v>2.5</v>
      </c>
      <c r="G492" s="48">
        <f t="shared" si="35"/>
        <v>93.25</v>
      </c>
      <c r="H492" s="73"/>
      <c r="I492" s="47">
        <f t="shared" si="38"/>
        <v>0</v>
      </c>
      <c r="J492" s="47" t="s">
        <v>4871</v>
      </c>
      <c r="K492" s="610"/>
    </row>
    <row r="493" spans="1:11">
      <c r="A493" s="34">
        <v>12060</v>
      </c>
      <c r="B493" s="23" t="s">
        <v>137</v>
      </c>
      <c r="C493" s="18" t="s">
        <v>2463</v>
      </c>
      <c r="D493" s="610" t="str">
        <f t="shared" si="37"/>
        <v>Фото</v>
      </c>
      <c r="E493" s="533" t="s">
        <v>134</v>
      </c>
      <c r="F493" s="50">
        <v>1</v>
      </c>
      <c r="G493" s="48">
        <f t="shared" si="35"/>
        <v>37.299999999999997</v>
      </c>
      <c r="H493" s="73"/>
      <c r="I493" s="47">
        <f t="shared" si="38"/>
        <v>0</v>
      </c>
      <c r="J493" s="47" t="s">
        <v>8086</v>
      </c>
      <c r="K493" s="610"/>
    </row>
    <row r="494" spans="1:11">
      <c r="A494" s="37">
        <v>12026</v>
      </c>
      <c r="B494" s="455" t="s">
        <v>33</v>
      </c>
      <c r="C494" s="18" t="s">
        <v>4071</v>
      </c>
      <c r="D494" s="610" t="str">
        <f t="shared" si="37"/>
        <v>Фото</v>
      </c>
      <c r="E494" s="235" t="s">
        <v>351</v>
      </c>
      <c r="F494" s="65">
        <v>5.5</v>
      </c>
      <c r="G494" s="48">
        <f t="shared" si="35"/>
        <v>205.14999999999998</v>
      </c>
      <c r="H494" s="75"/>
      <c r="I494" s="47">
        <f t="shared" si="38"/>
        <v>0</v>
      </c>
      <c r="J494" s="47" t="s">
        <v>6225</v>
      </c>
      <c r="K494" s="610"/>
    </row>
    <row r="495" spans="1:11">
      <c r="A495" s="34">
        <v>17084</v>
      </c>
      <c r="B495" s="23" t="s">
        <v>137</v>
      </c>
      <c r="C495" s="18" t="s">
        <v>3454</v>
      </c>
      <c r="D495" s="610" t="str">
        <f t="shared" si="37"/>
        <v>Фото</v>
      </c>
      <c r="E495" s="72" t="s">
        <v>351</v>
      </c>
      <c r="F495" s="50">
        <v>1.8</v>
      </c>
      <c r="G495" s="48">
        <f t="shared" si="35"/>
        <v>67.14</v>
      </c>
      <c r="H495" s="73"/>
      <c r="I495" s="47">
        <f t="shared" si="38"/>
        <v>0</v>
      </c>
      <c r="J495" s="47" t="s">
        <v>4873</v>
      </c>
      <c r="K495" s="610"/>
    </row>
    <row r="496" spans="1:11">
      <c r="A496" s="39">
        <v>13391</v>
      </c>
      <c r="B496" s="322" t="s">
        <v>47</v>
      </c>
      <c r="C496" s="371" t="s">
        <v>13</v>
      </c>
      <c r="D496" s="610" t="str">
        <f t="shared" si="37"/>
        <v>Фото</v>
      </c>
      <c r="E496" s="72" t="s">
        <v>351</v>
      </c>
      <c r="F496" s="53">
        <v>1.5</v>
      </c>
      <c r="G496" s="48">
        <f t="shared" si="35"/>
        <v>55.949999999999996</v>
      </c>
      <c r="H496" s="73"/>
      <c r="I496" s="47">
        <f t="shared" si="38"/>
        <v>0</v>
      </c>
      <c r="J496" s="47" t="s">
        <v>4875</v>
      </c>
      <c r="K496" s="610"/>
    </row>
    <row r="497" spans="1:11">
      <c r="A497" s="39">
        <v>13388</v>
      </c>
      <c r="B497" s="322" t="s">
        <v>47</v>
      </c>
      <c r="C497" s="371" t="s">
        <v>14</v>
      </c>
      <c r="D497" s="610" t="str">
        <f t="shared" si="37"/>
        <v>Фото</v>
      </c>
      <c r="E497" s="72" t="s">
        <v>351</v>
      </c>
      <c r="F497" s="53">
        <v>1.5</v>
      </c>
      <c r="G497" s="48">
        <f t="shared" si="35"/>
        <v>55.949999999999996</v>
      </c>
      <c r="H497" s="73"/>
      <c r="I497" s="47">
        <f t="shared" si="38"/>
        <v>0</v>
      </c>
      <c r="J497" s="47" t="s">
        <v>4876</v>
      </c>
      <c r="K497" s="610"/>
    </row>
    <row r="498" spans="1:11">
      <c r="A498" s="39">
        <v>13389</v>
      </c>
      <c r="B498" s="322" t="s">
        <v>47</v>
      </c>
      <c r="C498" s="371" t="s">
        <v>16</v>
      </c>
      <c r="D498" s="610" t="str">
        <f t="shared" si="37"/>
        <v>Фото</v>
      </c>
      <c r="E498" s="72" t="s">
        <v>351</v>
      </c>
      <c r="F498" s="53">
        <v>1.5</v>
      </c>
      <c r="G498" s="48">
        <f t="shared" si="35"/>
        <v>55.949999999999996</v>
      </c>
      <c r="H498" s="73"/>
      <c r="I498" s="47">
        <f t="shared" si="38"/>
        <v>0</v>
      </c>
      <c r="J498" s="47" t="s">
        <v>4878</v>
      </c>
      <c r="K498" s="610"/>
    </row>
    <row r="499" spans="1:11">
      <c r="A499" s="39">
        <v>40430</v>
      </c>
      <c r="B499" s="23" t="s">
        <v>137</v>
      </c>
      <c r="C499" s="371" t="s">
        <v>15</v>
      </c>
      <c r="D499" s="610" t="str">
        <f t="shared" si="37"/>
        <v>Фото</v>
      </c>
      <c r="E499" s="72" t="s">
        <v>351</v>
      </c>
      <c r="F499" s="53">
        <v>1.5</v>
      </c>
      <c r="G499" s="48">
        <f t="shared" si="35"/>
        <v>55.949999999999996</v>
      </c>
      <c r="H499" s="73"/>
      <c r="I499" s="47">
        <f t="shared" si="38"/>
        <v>0</v>
      </c>
      <c r="J499" s="47" t="s">
        <v>4877</v>
      </c>
      <c r="K499" s="610"/>
    </row>
    <row r="500" spans="1:11">
      <c r="A500" s="39">
        <v>13390</v>
      </c>
      <c r="B500" s="322" t="s">
        <v>47</v>
      </c>
      <c r="C500" s="371" t="s">
        <v>828</v>
      </c>
      <c r="D500" s="610" t="str">
        <f t="shared" si="37"/>
        <v>Фото</v>
      </c>
      <c r="E500" s="72" t="s">
        <v>351</v>
      </c>
      <c r="F500" s="53">
        <v>1.5</v>
      </c>
      <c r="G500" s="48">
        <f t="shared" si="35"/>
        <v>55.949999999999996</v>
      </c>
      <c r="H500" s="73"/>
      <c r="I500" s="47">
        <f t="shared" si="38"/>
        <v>0</v>
      </c>
      <c r="J500" s="47" t="s">
        <v>4879</v>
      </c>
      <c r="K500" s="610"/>
    </row>
    <row r="501" spans="1:11">
      <c r="A501" s="39">
        <v>11184</v>
      </c>
      <c r="B501" s="347" t="s">
        <v>538</v>
      </c>
      <c r="C501" s="32" t="s">
        <v>3990</v>
      </c>
      <c r="D501" s="610" t="str">
        <f t="shared" si="37"/>
        <v>Фото</v>
      </c>
      <c r="E501" s="72" t="s">
        <v>351</v>
      </c>
      <c r="F501" s="53">
        <v>6.5</v>
      </c>
      <c r="G501" s="48">
        <f t="shared" si="35"/>
        <v>242.45</v>
      </c>
      <c r="H501" s="73"/>
      <c r="I501" s="47">
        <f t="shared" si="38"/>
        <v>0</v>
      </c>
      <c r="J501" s="47" t="s">
        <v>6207</v>
      </c>
      <c r="K501" s="610"/>
    </row>
    <row r="502" spans="1:11">
      <c r="A502" s="34">
        <v>12604</v>
      </c>
      <c r="B502" s="9" t="s">
        <v>137</v>
      </c>
      <c r="C502" s="21" t="s">
        <v>2625</v>
      </c>
      <c r="D502" s="610" t="str">
        <f t="shared" si="37"/>
        <v>Фото</v>
      </c>
      <c r="E502" s="72" t="s">
        <v>351</v>
      </c>
      <c r="F502" s="48">
        <v>1</v>
      </c>
      <c r="G502" s="48">
        <f t="shared" si="35"/>
        <v>37.299999999999997</v>
      </c>
      <c r="H502" s="73"/>
      <c r="I502" s="47">
        <f t="shared" si="38"/>
        <v>0</v>
      </c>
      <c r="J502" s="47" t="s">
        <v>8335</v>
      </c>
      <c r="K502" s="610"/>
    </row>
    <row r="503" spans="1:11">
      <c r="A503" s="34">
        <v>13901</v>
      </c>
      <c r="B503" s="313" t="s">
        <v>32</v>
      </c>
      <c r="C503" s="21" t="s">
        <v>4026</v>
      </c>
      <c r="D503" s="610" t="str">
        <f t="shared" si="37"/>
        <v>Фото</v>
      </c>
      <c r="E503" s="72" t="s">
        <v>351</v>
      </c>
      <c r="F503" s="48">
        <v>4.5</v>
      </c>
      <c r="G503" s="48">
        <f t="shared" si="35"/>
        <v>167.85</v>
      </c>
      <c r="H503" s="73"/>
      <c r="I503" s="47">
        <f t="shared" si="38"/>
        <v>0</v>
      </c>
      <c r="J503" s="47" t="s">
        <v>8857</v>
      </c>
      <c r="K503" s="610"/>
    </row>
    <row r="504" spans="1:11">
      <c r="A504" s="39">
        <v>13395</v>
      </c>
      <c r="B504" s="23" t="s">
        <v>137</v>
      </c>
      <c r="C504" s="21" t="s">
        <v>4021</v>
      </c>
      <c r="D504" s="610" t="str">
        <f t="shared" si="37"/>
        <v>Фото</v>
      </c>
      <c r="E504" s="72" t="s">
        <v>351</v>
      </c>
      <c r="F504" s="53">
        <v>1.4</v>
      </c>
      <c r="G504" s="48">
        <f t="shared" si="35"/>
        <v>52.219999999999992</v>
      </c>
      <c r="H504" s="73"/>
      <c r="I504" s="47">
        <f t="shared" si="38"/>
        <v>0</v>
      </c>
      <c r="J504" s="47" t="s">
        <v>4881</v>
      </c>
      <c r="K504" s="610"/>
    </row>
    <row r="505" spans="1:11">
      <c r="A505" s="39">
        <v>13396</v>
      </c>
      <c r="B505" s="455" t="s">
        <v>133</v>
      </c>
      <c r="C505" s="21" t="s">
        <v>4027</v>
      </c>
      <c r="D505" s="610" t="str">
        <f t="shared" si="37"/>
        <v>Фото</v>
      </c>
      <c r="E505" s="72" t="s">
        <v>351</v>
      </c>
      <c r="F505" s="53">
        <v>1.8</v>
      </c>
      <c r="G505" s="48">
        <f t="shared" si="35"/>
        <v>67.14</v>
      </c>
      <c r="H505" s="73"/>
      <c r="I505" s="47">
        <f t="shared" si="38"/>
        <v>0</v>
      </c>
      <c r="J505" s="47" t="s">
        <v>4714</v>
      </c>
      <c r="K505" s="610"/>
    </row>
    <row r="506" spans="1:11">
      <c r="A506" s="34">
        <v>12158</v>
      </c>
      <c r="B506" s="24" t="s">
        <v>137</v>
      </c>
      <c r="C506" s="21" t="s">
        <v>2552</v>
      </c>
      <c r="D506" s="610" t="str">
        <f t="shared" si="37"/>
        <v>Фото</v>
      </c>
      <c r="E506" s="72" t="s">
        <v>351</v>
      </c>
      <c r="F506" s="48">
        <v>1.5</v>
      </c>
      <c r="G506" s="48">
        <f t="shared" si="35"/>
        <v>55.949999999999996</v>
      </c>
      <c r="H506" s="73"/>
      <c r="I506" s="47">
        <f t="shared" si="38"/>
        <v>0</v>
      </c>
      <c r="J506" s="47" t="s">
        <v>8278</v>
      </c>
      <c r="K506" s="610"/>
    </row>
    <row r="507" spans="1:11">
      <c r="A507" s="34">
        <v>11703</v>
      </c>
      <c r="B507" s="460" t="s">
        <v>787</v>
      </c>
      <c r="C507" s="21" t="s">
        <v>800</v>
      </c>
      <c r="D507" s="610" t="str">
        <f t="shared" si="37"/>
        <v>Фото</v>
      </c>
      <c r="E507" s="227" t="s">
        <v>351</v>
      </c>
      <c r="F507" s="48">
        <v>0.6</v>
      </c>
      <c r="G507" s="48">
        <f t="shared" si="35"/>
        <v>22.38</v>
      </c>
      <c r="H507" s="73"/>
      <c r="I507" s="47">
        <f t="shared" si="38"/>
        <v>0</v>
      </c>
      <c r="J507" s="47" t="s">
        <v>7091</v>
      </c>
      <c r="K507" s="610"/>
    </row>
    <row r="508" spans="1:11">
      <c r="A508" s="34">
        <v>11706</v>
      </c>
      <c r="B508" s="460" t="s">
        <v>787</v>
      </c>
      <c r="C508" s="21" t="s">
        <v>801</v>
      </c>
      <c r="D508" s="610" t="str">
        <f t="shared" si="37"/>
        <v>Фото</v>
      </c>
      <c r="E508" s="227" t="s">
        <v>351</v>
      </c>
      <c r="F508" s="48">
        <v>3</v>
      </c>
      <c r="G508" s="48">
        <f t="shared" si="35"/>
        <v>111.89999999999999</v>
      </c>
      <c r="H508" s="73"/>
      <c r="I508" s="47">
        <f t="shared" si="38"/>
        <v>0</v>
      </c>
      <c r="J508" s="47" t="s">
        <v>7094</v>
      </c>
      <c r="K508" s="610"/>
    </row>
    <row r="509" spans="1:11">
      <c r="A509" s="34">
        <v>17200</v>
      </c>
      <c r="B509" s="24" t="s">
        <v>137</v>
      </c>
      <c r="C509" s="21" t="s">
        <v>3227</v>
      </c>
      <c r="D509" s="610" t="str">
        <f t="shared" si="37"/>
        <v>Фото</v>
      </c>
      <c r="E509" s="72" t="s">
        <v>351</v>
      </c>
      <c r="F509" s="50">
        <v>0.3</v>
      </c>
      <c r="G509" s="48">
        <f t="shared" si="35"/>
        <v>11.19</v>
      </c>
      <c r="H509" s="73"/>
      <c r="I509" s="47">
        <f t="shared" si="38"/>
        <v>0</v>
      </c>
      <c r="J509" s="47" t="s">
        <v>4883</v>
      </c>
      <c r="K509" s="610"/>
    </row>
    <row r="510" spans="1:11">
      <c r="A510" s="34">
        <v>17096</v>
      </c>
      <c r="B510" s="24" t="s">
        <v>137</v>
      </c>
      <c r="C510" s="18" t="s">
        <v>3222</v>
      </c>
      <c r="D510" s="610" t="str">
        <f t="shared" si="37"/>
        <v>Фото</v>
      </c>
      <c r="E510" s="72" t="s">
        <v>351</v>
      </c>
      <c r="F510" s="50">
        <v>0.6</v>
      </c>
      <c r="G510" s="48">
        <f t="shared" si="35"/>
        <v>22.38</v>
      </c>
      <c r="H510" s="73"/>
      <c r="I510" s="47">
        <f t="shared" si="38"/>
        <v>0</v>
      </c>
      <c r="J510" s="47" t="s">
        <v>4884</v>
      </c>
      <c r="K510" s="610"/>
    </row>
    <row r="511" spans="1:11">
      <c r="A511" s="34">
        <v>12260</v>
      </c>
      <c r="B511" s="24" t="s">
        <v>137</v>
      </c>
      <c r="C511" s="21" t="s">
        <v>3219</v>
      </c>
      <c r="D511" s="610" t="str">
        <f t="shared" si="37"/>
        <v>Фото</v>
      </c>
      <c r="E511" s="72" t="s">
        <v>351</v>
      </c>
      <c r="F511" s="50">
        <v>1.5</v>
      </c>
      <c r="G511" s="48">
        <f t="shared" si="35"/>
        <v>55.949999999999996</v>
      </c>
      <c r="H511" s="76"/>
      <c r="I511" s="47">
        <f t="shared" si="38"/>
        <v>0</v>
      </c>
      <c r="J511" s="47" t="s">
        <v>4885</v>
      </c>
      <c r="K511" s="610"/>
    </row>
    <row r="512" spans="1:11">
      <c r="A512" s="34">
        <v>17007</v>
      </c>
      <c r="B512" s="24" t="s">
        <v>137</v>
      </c>
      <c r="C512" s="18" t="s">
        <v>4368</v>
      </c>
      <c r="D512" s="610" t="str">
        <f t="shared" si="37"/>
        <v>Фото</v>
      </c>
      <c r="E512" s="72" t="s">
        <v>351</v>
      </c>
      <c r="F512" s="48">
        <v>2</v>
      </c>
      <c r="G512" s="48">
        <f t="shared" si="35"/>
        <v>74.599999999999994</v>
      </c>
      <c r="H512" s="76"/>
      <c r="I512" s="47">
        <f t="shared" si="38"/>
        <v>0</v>
      </c>
      <c r="J512" s="47" t="s">
        <v>4888</v>
      </c>
      <c r="K512" s="610"/>
    </row>
    <row r="513" spans="1:12">
      <c r="A513" s="34">
        <v>11539</v>
      </c>
      <c r="B513" s="347" t="s">
        <v>89</v>
      </c>
      <c r="C513" s="22" t="s">
        <v>2332</v>
      </c>
      <c r="D513" s="610" t="str">
        <f t="shared" si="37"/>
        <v>Фото</v>
      </c>
      <c r="E513" s="227" t="s">
        <v>351</v>
      </c>
      <c r="F513" s="48">
        <v>2.2999999999999998</v>
      </c>
      <c r="G513" s="48">
        <f t="shared" ref="G513:G545" si="39">I$2*F513</f>
        <v>85.789999999999992</v>
      </c>
      <c r="H513" s="76"/>
      <c r="I513" s="47">
        <f>F513*H513</f>
        <v>0</v>
      </c>
      <c r="J513" s="47" t="s">
        <v>7974</v>
      </c>
      <c r="K513" s="610"/>
    </row>
    <row r="514" spans="1:12" ht="14.4">
      <c r="A514" s="10">
        <v>40484</v>
      </c>
      <c r="B514" s="24" t="s">
        <v>137</v>
      </c>
      <c r="C514" s="373" t="s">
        <v>691</v>
      </c>
      <c r="D514" s="610" t="str">
        <f t="shared" si="37"/>
        <v>Фото</v>
      </c>
      <c r="E514" s="235" t="s">
        <v>351</v>
      </c>
      <c r="F514" s="59">
        <v>2.6</v>
      </c>
      <c r="G514" s="48">
        <f t="shared" si="39"/>
        <v>96.97999999999999</v>
      </c>
      <c r="H514" s="76"/>
      <c r="I514" s="47">
        <f>F514*H514</f>
        <v>0</v>
      </c>
      <c r="J514" s="47" t="s">
        <v>4887</v>
      </c>
      <c r="K514" s="610"/>
      <c r="L514" s="87"/>
    </row>
    <row r="515" spans="1:12" ht="14.4">
      <c r="A515" s="10">
        <v>11956</v>
      </c>
      <c r="B515" s="9" t="s">
        <v>137</v>
      </c>
      <c r="C515" s="373" t="s">
        <v>4369</v>
      </c>
      <c r="D515" s="610" t="str">
        <f t="shared" si="37"/>
        <v>Фото</v>
      </c>
      <c r="E515" s="355" t="s">
        <v>351</v>
      </c>
      <c r="F515" s="59">
        <v>7.5</v>
      </c>
      <c r="G515" s="48">
        <f t="shared" si="39"/>
        <v>279.75</v>
      </c>
      <c r="H515" s="76"/>
      <c r="I515" s="47">
        <v>0</v>
      </c>
      <c r="J515" s="47" t="s">
        <v>7844</v>
      </c>
      <c r="K515" s="610"/>
      <c r="L515" s="87"/>
    </row>
    <row r="516" spans="1:12">
      <c r="A516" s="34">
        <v>17098</v>
      </c>
      <c r="B516" s="347" t="s">
        <v>89</v>
      </c>
      <c r="C516" s="18" t="s">
        <v>2272</v>
      </c>
      <c r="D516" s="610" t="str">
        <f t="shared" si="37"/>
        <v>Фото</v>
      </c>
      <c r="E516" s="72" t="s">
        <v>351</v>
      </c>
      <c r="F516" s="50">
        <v>9</v>
      </c>
      <c r="G516" s="48">
        <f t="shared" si="39"/>
        <v>335.7</v>
      </c>
      <c r="H516" s="73"/>
      <c r="I516" s="47">
        <f t="shared" ref="I516:I545" si="40">F516*H516</f>
        <v>0</v>
      </c>
      <c r="J516" s="47" t="s">
        <v>8876</v>
      </c>
      <c r="K516" s="610"/>
    </row>
    <row r="517" spans="1:12">
      <c r="A517" s="34">
        <v>17087</v>
      </c>
      <c r="B517" s="347" t="s">
        <v>89</v>
      </c>
      <c r="C517" s="18" t="s">
        <v>3853</v>
      </c>
      <c r="D517" s="610" t="str">
        <f t="shared" si="37"/>
        <v>Фото</v>
      </c>
      <c r="E517" s="72" t="s">
        <v>351</v>
      </c>
      <c r="F517" s="50">
        <v>5.5</v>
      </c>
      <c r="G517" s="48">
        <f t="shared" si="39"/>
        <v>205.14999999999998</v>
      </c>
      <c r="H517" s="73"/>
      <c r="I517" s="47">
        <f t="shared" si="40"/>
        <v>0</v>
      </c>
      <c r="J517" s="47" t="s">
        <v>4889</v>
      </c>
      <c r="K517" s="610"/>
    </row>
    <row r="518" spans="1:12">
      <c r="A518" s="34">
        <v>17095</v>
      </c>
      <c r="B518" s="9" t="s">
        <v>137</v>
      </c>
      <c r="C518" s="18" t="s">
        <v>3854</v>
      </c>
      <c r="D518" s="610" t="str">
        <f t="shared" si="37"/>
        <v>Фото</v>
      </c>
      <c r="E518" s="72" t="s">
        <v>351</v>
      </c>
      <c r="F518" s="50">
        <v>6.5</v>
      </c>
      <c r="G518" s="48">
        <f t="shared" si="39"/>
        <v>242.45</v>
      </c>
      <c r="H518" s="73"/>
      <c r="I518" s="47">
        <f t="shared" si="40"/>
        <v>0</v>
      </c>
      <c r="J518" s="47" t="s">
        <v>7980</v>
      </c>
      <c r="K518" s="610"/>
    </row>
    <row r="519" spans="1:12">
      <c r="A519" s="34">
        <v>17011</v>
      </c>
      <c r="B519" s="347" t="s">
        <v>89</v>
      </c>
      <c r="C519" s="22" t="s">
        <v>1545</v>
      </c>
      <c r="D519" s="610" t="str">
        <f t="shared" ref="D519:D582" si="41">HYPERLINK(J519,"Фото")</f>
        <v>Фото</v>
      </c>
      <c r="E519" s="72" t="s">
        <v>351</v>
      </c>
      <c r="F519" s="50">
        <v>18</v>
      </c>
      <c r="G519" s="48">
        <f t="shared" si="39"/>
        <v>671.4</v>
      </c>
      <c r="H519" s="73"/>
      <c r="I519" s="47">
        <f t="shared" si="40"/>
        <v>0</v>
      </c>
      <c r="J519" s="47" t="s">
        <v>4890</v>
      </c>
      <c r="K519" s="610"/>
    </row>
    <row r="520" spans="1:12">
      <c r="A520" s="34">
        <v>17041</v>
      </c>
      <c r="B520" s="24" t="s">
        <v>137</v>
      </c>
      <c r="C520" s="18" t="s">
        <v>3924</v>
      </c>
      <c r="D520" s="610" t="str">
        <f t="shared" si="41"/>
        <v>Фото</v>
      </c>
      <c r="E520" s="235" t="s">
        <v>351</v>
      </c>
      <c r="F520" s="50">
        <v>1.8</v>
      </c>
      <c r="G520" s="48">
        <f t="shared" si="39"/>
        <v>67.14</v>
      </c>
      <c r="H520" s="76"/>
      <c r="I520" s="47">
        <f t="shared" si="40"/>
        <v>0</v>
      </c>
      <c r="J520" s="47" t="s">
        <v>4799</v>
      </c>
      <c r="K520" s="610"/>
    </row>
    <row r="521" spans="1:12">
      <c r="A521" s="34">
        <v>13005</v>
      </c>
      <c r="B521" s="24" t="s">
        <v>137</v>
      </c>
      <c r="C521" s="18" t="s">
        <v>232</v>
      </c>
      <c r="D521" s="610" t="str">
        <f t="shared" si="41"/>
        <v>Фото</v>
      </c>
      <c r="E521" s="72" t="s">
        <v>351</v>
      </c>
      <c r="F521" s="48">
        <v>1.7</v>
      </c>
      <c r="G521" s="48">
        <f t="shared" si="39"/>
        <v>63.41</v>
      </c>
      <c r="H521" s="73"/>
      <c r="I521" s="47">
        <f t="shared" si="40"/>
        <v>0</v>
      </c>
      <c r="J521" s="47" t="s">
        <v>4894</v>
      </c>
      <c r="K521" s="610"/>
    </row>
    <row r="522" spans="1:12">
      <c r="A522" s="34">
        <v>13006</v>
      </c>
      <c r="B522" s="24" t="s">
        <v>137</v>
      </c>
      <c r="C522" s="18" t="s">
        <v>2860</v>
      </c>
      <c r="D522" s="610" t="str">
        <f t="shared" si="41"/>
        <v>Фото</v>
      </c>
      <c r="E522" s="72" t="s">
        <v>351</v>
      </c>
      <c r="F522" s="48">
        <v>1.8</v>
      </c>
      <c r="G522" s="48">
        <f t="shared" si="39"/>
        <v>67.14</v>
      </c>
      <c r="H522" s="73"/>
      <c r="I522" s="47">
        <f t="shared" si="40"/>
        <v>0</v>
      </c>
      <c r="J522" s="47" t="s">
        <v>4895</v>
      </c>
      <c r="K522" s="610"/>
    </row>
    <row r="523" spans="1:12">
      <c r="A523" s="34">
        <v>12908</v>
      </c>
      <c r="B523" s="24" t="s">
        <v>137</v>
      </c>
      <c r="C523" s="18" t="s">
        <v>3142</v>
      </c>
      <c r="D523" s="610" t="str">
        <f t="shared" si="41"/>
        <v>Фото</v>
      </c>
      <c r="E523" s="72" t="s">
        <v>351</v>
      </c>
      <c r="F523" s="48">
        <v>1.7</v>
      </c>
      <c r="G523" s="48">
        <f t="shared" si="39"/>
        <v>63.41</v>
      </c>
      <c r="H523" s="73"/>
      <c r="I523" s="47">
        <f t="shared" si="40"/>
        <v>0</v>
      </c>
      <c r="J523" s="47" t="s">
        <v>8636</v>
      </c>
      <c r="K523" s="610"/>
    </row>
    <row r="524" spans="1:12">
      <c r="A524" s="34">
        <v>13009</v>
      </c>
      <c r="B524" s="24" t="s">
        <v>137</v>
      </c>
      <c r="C524" s="18" t="s">
        <v>3140</v>
      </c>
      <c r="D524" s="610" t="str">
        <f t="shared" si="41"/>
        <v>Фото</v>
      </c>
      <c r="E524" s="72" t="s">
        <v>351</v>
      </c>
      <c r="F524" s="48">
        <v>1.8</v>
      </c>
      <c r="G524" s="48">
        <f t="shared" si="39"/>
        <v>67.14</v>
      </c>
      <c r="H524" s="73"/>
      <c r="I524" s="47">
        <f t="shared" si="40"/>
        <v>0</v>
      </c>
      <c r="J524" s="47" t="s">
        <v>4896</v>
      </c>
      <c r="K524" s="610"/>
    </row>
    <row r="525" spans="1:12">
      <c r="A525" s="2">
        <v>34000</v>
      </c>
      <c r="B525" s="23" t="s">
        <v>137</v>
      </c>
      <c r="C525" s="17" t="s">
        <v>3137</v>
      </c>
      <c r="D525" s="610" t="str">
        <f t="shared" si="41"/>
        <v>Фото</v>
      </c>
      <c r="E525" s="72" t="s">
        <v>351</v>
      </c>
      <c r="F525" s="51">
        <v>1.3</v>
      </c>
      <c r="G525" s="48">
        <f t="shared" si="39"/>
        <v>48.489999999999995</v>
      </c>
      <c r="H525" s="73"/>
      <c r="I525" s="47">
        <f t="shared" si="40"/>
        <v>0</v>
      </c>
      <c r="J525" s="47" t="s">
        <v>4898</v>
      </c>
      <c r="K525" s="610"/>
    </row>
    <row r="526" spans="1:12">
      <c r="A526" s="2">
        <v>34460</v>
      </c>
      <c r="B526" s="23" t="s">
        <v>137</v>
      </c>
      <c r="C526" s="372" t="s">
        <v>2017</v>
      </c>
      <c r="D526" s="610" t="str">
        <f t="shared" si="41"/>
        <v>Фото</v>
      </c>
      <c r="E526" s="72" t="s">
        <v>351</v>
      </c>
      <c r="F526" s="51">
        <v>1.3</v>
      </c>
      <c r="G526" s="48">
        <f t="shared" si="39"/>
        <v>48.489999999999995</v>
      </c>
      <c r="H526" s="73"/>
      <c r="I526" s="47">
        <f t="shared" si="40"/>
        <v>0</v>
      </c>
      <c r="J526" s="47" t="s">
        <v>4897</v>
      </c>
      <c r="K526" s="610"/>
    </row>
    <row r="527" spans="1:12">
      <c r="A527" s="39">
        <v>13401</v>
      </c>
      <c r="B527" s="23" t="s">
        <v>137</v>
      </c>
      <c r="C527" s="371" t="s">
        <v>233</v>
      </c>
      <c r="D527" s="610" t="str">
        <f t="shared" si="41"/>
        <v>Фото</v>
      </c>
      <c r="E527" s="72" t="s">
        <v>351</v>
      </c>
      <c r="F527" s="53">
        <v>3</v>
      </c>
      <c r="G527" s="48">
        <f t="shared" si="39"/>
        <v>111.89999999999999</v>
      </c>
      <c r="H527" s="73"/>
      <c r="I527" s="47">
        <f t="shared" si="40"/>
        <v>0</v>
      </c>
      <c r="J527" s="47" t="s">
        <v>4906</v>
      </c>
      <c r="K527" s="610"/>
    </row>
    <row r="528" spans="1:12">
      <c r="A528" s="39">
        <v>13402</v>
      </c>
      <c r="B528" s="23" t="s">
        <v>137</v>
      </c>
      <c r="C528" s="371" t="s">
        <v>234</v>
      </c>
      <c r="D528" s="610" t="str">
        <f t="shared" si="41"/>
        <v>Фото</v>
      </c>
      <c r="E528" s="72" t="s">
        <v>351</v>
      </c>
      <c r="F528" s="53">
        <v>0.7</v>
      </c>
      <c r="G528" s="48">
        <f t="shared" si="39"/>
        <v>26.109999999999996</v>
      </c>
      <c r="H528" s="73"/>
      <c r="I528" s="47">
        <f t="shared" si="40"/>
        <v>0</v>
      </c>
      <c r="J528" s="47" t="s">
        <v>4907</v>
      </c>
      <c r="K528" s="610"/>
    </row>
    <row r="529" spans="1:12">
      <c r="A529" s="39">
        <v>13406</v>
      </c>
      <c r="B529" s="23" t="s">
        <v>137</v>
      </c>
      <c r="C529" s="371" t="s">
        <v>235</v>
      </c>
      <c r="D529" s="610" t="str">
        <f t="shared" si="41"/>
        <v>Фото</v>
      </c>
      <c r="E529" s="72" t="s">
        <v>351</v>
      </c>
      <c r="F529" s="53">
        <v>1.8</v>
      </c>
      <c r="G529" s="48">
        <f t="shared" si="39"/>
        <v>67.14</v>
      </c>
      <c r="H529" s="73"/>
      <c r="I529" s="47">
        <f t="shared" si="40"/>
        <v>0</v>
      </c>
      <c r="J529" s="47" t="s">
        <v>4908</v>
      </c>
      <c r="K529" s="610"/>
    </row>
    <row r="530" spans="1:12">
      <c r="A530" s="39">
        <v>36031</v>
      </c>
      <c r="B530" s="336" t="s">
        <v>140</v>
      </c>
      <c r="C530" s="20" t="s">
        <v>829</v>
      </c>
      <c r="D530" s="610" t="str">
        <f t="shared" si="41"/>
        <v>Фото</v>
      </c>
      <c r="E530" s="72" t="s">
        <v>351</v>
      </c>
      <c r="F530" s="53">
        <v>2.8</v>
      </c>
      <c r="G530" s="48">
        <f t="shared" si="39"/>
        <v>104.43999999999998</v>
      </c>
      <c r="H530" s="73"/>
      <c r="I530" s="47">
        <f t="shared" si="40"/>
        <v>0</v>
      </c>
      <c r="J530" s="47" t="s">
        <v>4909</v>
      </c>
      <c r="K530" s="610"/>
    </row>
    <row r="531" spans="1:12">
      <c r="A531" s="39">
        <v>11246</v>
      </c>
      <c r="B531" s="304" t="s">
        <v>154</v>
      </c>
      <c r="C531" s="32" t="s">
        <v>2341</v>
      </c>
      <c r="D531" s="610" t="str">
        <f t="shared" si="41"/>
        <v>Фото</v>
      </c>
      <c r="E531" s="227" t="s">
        <v>351</v>
      </c>
      <c r="F531" s="53">
        <v>1.7</v>
      </c>
      <c r="G531" s="48">
        <f t="shared" si="39"/>
        <v>63.41</v>
      </c>
      <c r="H531" s="73"/>
      <c r="I531" s="47">
        <f t="shared" si="40"/>
        <v>0</v>
      </c>
      <c r="J531" s="47" t="s">
        <v>7972</v>
      </c>
      <c r="K531" s="610"/>
    </row>
    <row r="532" spans="1:12">
      <c r="A532" s="39">
        <v>11248</v>
      </c>
      <c r="B532" s="334" t="s">
        <v>160</v>
      </c>
      <c r="C532" s="32" t="s">
        <v>3682</v>
      </c>
      <c r="D532" s="610" t="str">
        <f t="shared" si="41"/>
        <v>Фото</v>
      </c>
      <c r="E532" s="227" t="s">
        <v>351</v>
      </c>
      <c r="F532" s="53">
        <v>1.7</v>
      </c>
      <c r="G532" s="48">
        <f t="shared" si="39"/>
        <v>63.41</v>
      </c>
      <c r="H532" s="73"/>
      <c r="I532" s="47">
        <f t="shared" si="40"/>
        <v>0</v>
      </c>
      <c r="J532" s="47" t="s">
        <v>7973</v>
      </c>
      <c r="K532" s="610"/>
    </row>
    <row r="533" spans="1:12">
      <c r="A533" s="34">
        <v>13209</v>
      </c>
      <c r="B533" s="24" t="s">
        <v>137</v>
      </c>
      <c r="C533" s="21" t="s">
        <v>829</v>
      </c>
      <c r="D533" s="610" t="str">
        <f t="shared" si="41"/>
        <v>Фото</v>
      </c>
      <c r="E533" s="72" t="s">
        <v>351</v>
      </c>
      <c r="F533" s="48">
        <v>1.7</v>
      </c>
      <c r="G533" s="48">
        <f t="shared" si="39"/>
        <v>63.41</v>
      </c>
      <c r="H533" s="73"/>
      <c r="I533" s="47">
        <f t="shared" si="40"/>
        <v>0</v>
      </c>
      <c r="J533" s="47" t="s">
        <v>4910</v>
      </c>
      <c r="K533" s="610"/>
    </row>
    <row r="534" spans="1:12">
      <c r="A534" s="2">
        <v>40486</v>
      </c>
      <c r="B534" s="23" t="s">
        <v>137</v>
      </c>
      <c r="C534" s="17" t="s">
        <v>4370</v>
      </c>
      <c r="D534" s="610" t="str">
        <f t="shared" si="41"/>
        <v>Фото</v>
      </c>
      <c r="E534" s="72" t="s">
        <v>351</v>
      </c>
      <c r="F534" s="62">
        <v>1</v>
      </c>
      <c r="G534" s="48">
        <f t="shared" si="39"/>
        <v>37.299999999999997</v>
      </c>
      <c r="H534" s="73"/>
      <c r="I534" s="47">
        <f t="shared" si="40"/>
        <v>0</v>
      </c>
      <c r="J534" s="47" t="s">
        <v>4911</v>
      </c>
      <c r="K534" s="610"/>
    </row>
    <row r="535" spans="1:12">
      <c r="A535" s="2">
        <v>29979</v>
      </c>
      <c r="B535" s="24" t="s">
        <v>137</v>
      </c>
      <c r="C535" s="18" t="s">
        <v>2018</v>
      </c>
      <c r="D535" s="610" t="str">
        <f t="shared" si="41"/>
        <v>Фото</v>
      </c>
      <c r="E535" s="72" t="s">
        <v>351</v>
      </c>
      <c r="F535" s="51">
        <v>1</v>
      </c>
      <c r="G535" s="48">
        <f t="shared" si="39"/>
        <v>37.299999999999997</v>
      </c>
      <c r="H535" s="73"/>
      <c r="I535" s="47">
        <f t="shared" si="40"/>
        <v>0</v>
      </c>
      <c r="J535" s="47" t="s">
        <v>4912</v>
      </c>
      <c r="K535" s="610"/>
    </row>
    <row r="536" spans="1:12">
      <c r="A536" s="34">
        <v>17102</v>
      </c>
      <c r="B536" s="24" t="s">
        <v>137</v>
      </c>
      <c r="C536" s="22" t="s">
        <v>563</v>
      </c>
      <c r="D536" s="610" t="str">
        <f t="shared" si="41"/>
        <v>Фото</v>
      </c>
      <c r="E536" s="72" t="s">
        <v>351</v>
      </c>
      <c r="F536" s="48">
        <v>2</v>
      </c>
      <c r="G536" s="48">
        <f t="shared" si="39"/>
        <v>74.599999999999994</v>
      </c>
      <c r="H536" s="73"/>
      <c r="I536" s="47">
        <f t="shared" si="40"/>
        <v>0</v>
      </c>
      <c r="J536" s="47" t="s">
        <v>4893</v>
      </c>
      <c r="K536" s="610"/>
    </row>
    <row r="537" spans="1:12">
      <c r="A537" s="6">
        <v>13708</v>
      </c>
      <c r="B537" s="24" t="s">
        <v>137</v>
      </c>
      <c r="C537" s="32" t="s">
        <v>3476</v>
      </c>
      <c r="D537" s="610" t="str">
        <f t="shared" si="41"/>
        <v>Фото</v>
      </c>
      <c r="E537" s="72" t="s">
        <v>351</v>
      </c>
      <c r="F537" s="51">
        <v>7</v>
      </c>
      <c r="G537" s="48">
        <f t="shared" si="39"/>
        <v>261.09999999999997</v>
      </c>
      <c r="H537" s="75"/>
      <c r="I537" s="47">
        <f t="shared" si="40"/>
        <v>0</v>
      </c>
      <c r="J537" s="47" t="s">
        <v>8728</v>
      </c>
      <c r="K537" s="610"/>
    </row>
    <row r="538" spans="1:12">
      <c r="A538" s="34">
        <v>12806</v>
      </c>
      <c r="B538" s="24" t="s">
        <v>137</v>
      </c>
      <c r="C538" s="18" t="s">
        <v>2807</v>
      </c>
      <c r="D538" s="610" t="str">
        <f t="shared" si="41"/>
        <v>Фото</v>
      </c>
      <c r="E538" s="72" t="s">
        <v>351</v>
      </c>
      <c r="F538" s="48">
        <v>4</v>
      </c>
      <c r="G538" s="48">
        <f t="shared" si="39"/>
        <v>149.19999999999999</v>
      </c>
      <c r="H538" s="73"/>
      <c r="I538" s="47">
        <f t="shared" si="40"/>
        <v>0</v>
      </c>
      <c r="J538" s="47" t="s">
        <v>8541</v>
      </c>
      <c r="K538" s="610"/>
    </row>
    <row r="539" spans="1:12">
      <c r="A539" s="39">
        <v>13408</v>
      </c>
      <c r="B539" s="23" t="s">
        <v>137</v>
      </c>
      <c r="C539" s="20" t="s">
        <v>2950</v>
      </c>
      <c r="D539" s="610" t="str">
        <f t="shared" si="41"/>
        <v>Фото</v>
      </c>
      <c r="E539" s="72" t="s">
        <v>351</v>
      </c>
      <c r="F539" s="53">
        <v>0.1</v>
      </c>
      <c r="G539" s="48">
        <f t="shared" si="39"/>
        <v>3.73</v>
      </c>
      <c r="H539" s="73"/>
      <c r="I539" s="47">
        <f t="shared" si="40"/>
        <v>0</v>
      </c>
      <c r="J539" s="47" t="s">
        <v>4913</v>
      </c>
      <c r="K539" s="610"/>
    </row>
    <row r="540" spans="1:12" ht="14.4">
      <c r="A540" s="8">
        <v>13342</v>
      </c>
      <c r="B540" s="23" t="s">
        <v>137</v>
      </c>
      <c r="C540" s="32" t="s">
        <v>2275</v>
      </c>
      <c r="D540" s="610" t="str">
        <f t="shared" si="41"/>
        <v>Фото</v>
      </c>
      <c r="E540" s="72" t="s">
        <v>351</v>
      </c>
      <c r="F540" s="52">
        <v>0.5</v>
      </c>
      <c r="G540" s="48">
        <f t="shared" si="39"/>
        <v>18.649999999999999</v>
      </c>
      <c r="H540" s="73"/>
      <c r="I540" s="47">
        <f t="shared" si="40"/>
        <v>0</v>
      </c>
      <c r="J540" s="47" t="s">
        <v>4743</v>
      </c>
      <c r="K540" s="610"/>
      <c r="L540" s="87"/>
    </row>
    <row r="541" spans="1:12">
      <c r="A541" s="39">
        <v>13364</v>
      </c>
      <c r="B541" s="23" t="s">
        <v>137</v>
      </c>
      <c r="C541" s="20" t="s">
        <v>3268</v>
      </c>
      <c r="D541" s="610" t="str">
        <f t="shared" si="41"/>
        <v>Фото</v>
      </c>
      <c r="E541" s="72" t="s">
        <v>351</v>
      </c>
      <c r="F541" s="61">
        <v>1.5</v>
      </c>
      <c r="G541" s="48">
        <f t="shared" si="39"/>
        <v>55.949999999999996</v>
      </c>
      <c r="H541" s="73"/>
      <c r="I541" s="47">
        <f t="shared" si="40"/>
        <v>0</v>
      </c>
      <c r="J541" s="47" t="s">
        <v>4914</v>
      </c>
      <c r="K541" s="610"/>
    </row>
    <row r="542" spans="1:12" ht="14.4">
      <c r="A542" s="8">
        <v>15087</v>
      </c>
      <c r="B542" s="23" t="s">
        <v>137</v>
      </c>
      <c r="C542" s="32" t="s">
        <v>1841</v>
      </c>
      <c r="D542" s="610" t="str">
        <f t="shared" si="41"/>
        <v>Фото</v>
      </c>
      <c r="E542" s="72" t="s">
        <v>351</v>
      </c>
      <c r="F542" s="52">
        <v>0.1</v>
      </c>
      <c r="G542" s="48">
        <f t="shared" si="39"/>
        <v>3.73</v>
      </c>
      <c r="H542" s="73"/>
      <c r="I542" s="47">
        <f t="shared" si="40"/>
        <v>0</v>
      </c>
      <c r="J542" s="47" t="s">
        <v>4745</v>
      </c>
      <c r="K542" s="610"/>
      <c r="L542" s="87"/>
    </row>
    <row r="543" spans="1:12">
      <c r="A543" s="34">
        <v>15095</v>
      </c>
      <c r="B543" s="24" t="s">
        <v>137</v>
      </c>
      <c r="C543" s="18" t="s">
        <v>830</v>
      </c>
      <c r="D543" s="610" t="str">
        <f t="shared" si="41"/>
        <v>Фото</v>
      </c>
      <c r="E543" s="72" t="s">
        <v>351</v>
      </c>
      <c r="F543" s="50">
        <v>0.5</v>
      </c>
      <c r="G543" s="48">
        <f t="shared" si="39"/>
        <v>18.649999999999999</v>
      </c>
      <c r="H543" s="73"/>
      <c r="I543" s="47">
        <f t="shared" si="40"/>
        <v>0</v>
      </c>
      <c r="J543" s="47" t="s">
        <v>4915</v>
      </c>
      <c r="K543" s="610"/>
    </row>
    <row r="544" spans="1:12">
      <c r="A544" s="34">
        <v>17103</v>
      </c>
      <c r="B544" s="24" t="s">
        <v>137</v>
      </c>
      <c r="C544" s="18" t="s">
        <v>2019</v>
      </c>
      <c r="D544" s="610" t="str">
        <f t="shared" si="41"/>
        <v>Фото</v>
      </c>
      <c r="E544" s="72" t="s">
        <v>351</v>
      </c>
      <c r="F544" s="48">
        <v>0.4</v>
      </c>
      <c r="G544" s="48">
        <f t="shared" si="39"/>
        <v>14.92</v>
      </c>
      <c r="H544" s="73"/>
      <c r="I544" s="47">
        <f t="shared" si="40"/>
        <v>0</v>
      </c>
      <c r="J544" s="47" t="s">
        <v>4916</v>
      </c>
      <c r="K544" s="610"/>
    </row>
    <row r="545" spans="1:12">
      <c r="A545" s="34">
        <v>17104</v>
      </c>
      <c r="B545" s="322" t="s">
        <v>48</v>
      </c>
      <c r="C545" s="21" t="s">
        <v>2274</v>
      </c>
      <c r="D545" s="610" t="str">
        <f t="shared" si="41"/>
        <v>Фото</v>
      </c>
      <c r="E545" s="72" t="s">
        <v>351</v>
      </c>
      <c r="F545" s="48">
        <v>2.8</v>
      </c>
      <c r="G545" s="48">
        <f t="shared" si="39"/>
        <v>104.43999999999998</v>
      </c>
      <c r="H545" s="73"/>
      <c r="I545" s="47">
        <f t="shared" si="40"/>
        <v>0</v>
      </c>
      <c r="J545" s="47" t="s">
        <v>4917</v>
      </c>
      <c r="K545" s="610"/>
    </row>
    <row r="546" spans="1:12" ht="17.399999999999999">
      <c r="A546" s="159"/>
      <c r="B546" s="384" t="s">
        <v>1642</v>
      </c>
      <c r="C546" s="162" t="s">
        <v>1802</v>
      </c>
      <c r="D546" s="610"/>
      <c r="E546" s="243"/>
      <c r="F546" s="160"/>
      <c r="G546" s="147"/>
      <c r="H546" s="156"/>
      <c r="I546" s="149"/>
      <c r="J546" s="149" t="e">
        <v>#N/A</v>
      </c>
      <c r="K546" s="610"/>
    </row>
    <row r="547" spans="1:12" ht="147.6" customHeight="1">
      <c r="A547" s="161"/>
      <c r="B547" s="110"/>
      <c r="C547" s="374"/>
      <c r="D547" s="610"/>
      <c r="E547" s="245"/>
      <c r="F547" s="118"/>
      <c r="G547" s="105"/>
      <c r="H547" s="111"/>
      <c r="I547" s="107"/>
      <c r="J547" s="107" t="e">
        <v>#N/A</v>
      </c>
      <c r="K547" s="610"/>
      <c r="L547" s="115"/>
    </row>
    <row r="548" spans="1:12">
      <c r="A548" s="34">
        <v>25018</v>
      </c>
      <c r="B548" s="332" t="s">
        <v>69</v>
      </c>
      <c r="C548" s="18" t="s">
        <v>1212</v>
      </c>
      <c r="D548" s="610" t="str">
        <f t="shared" si="41"/>
        <v>Фото</v>
      </c>
      <c r="E548" s="570" t="s">
        <v>134</v>
      </c>
      <c r="F548" s="50">
        <v>20</v>
      </c>
      <c r="G548" s="48">
        <f t="shared" ref="G548:G579" si="42">I$2*F548</f>
        <v>746</v>
      </c>
      <c r="H548" s="116"/>
      <c r="I548" s="103">
        <f t="shared" ref="I548:I563" si="43">F548*H548</f>
        <v>0</v>
      </c>
      <c r="J548" s="103" t="s">
        <v>4922</v>
      </c>
      <c r="K548" s="610"/>
    </row>
    <row r="549" spans="1:12">
      <c r="A549" s="34">
        <v>26017</v>
      </c>
      <c r="B549" s="24" t="s">
        <v>137</v>
      </c>
      <c r="C549" s="18" t="s">
        <v>3770</v>
      </c>
      <c r="D549" s="610" t="str">
        <f t="shared" si="41"/>
        <v>Фото</v>
      </c>
      <c r="E549" s="235" t="s">
        <v>351</v>
      </c>
      <c r="F549" s="50">
        <v>38</v>
      </c>
      <c r="G549" s="48">
        <f t="shared" si="42"/>
        <v>1417.3999999999999</v>
      </c>
      <c r="H549" s="76"/>
      <c r="I549" s="47">
        <f t="shared" si="43"/>
        <v>0</v>
      </c>
      <c r="J549" s="47" t="s">
        <v>4921</v>
      </c>
      <c r="K549" s="610"/>
    </row>
    <row r="550" spans="1:12">
      <c r="A550" s="34">
        <v>40425</v>
      </c>
      <c r="B550" s="24" t="s">
        <v>137</v>
      </c>
      <c r="C550" s="18" t="s">
        <v>1733</v>
      </c>
      <c r="D550" s="610" t="str">
        <f t="shared" si="41"/>
        <v>Фото</v>
      </c>
      <c r="E550" s="273" t="s">
        <v>351</v>
      </c>
      <c r="F550" s="50">
        <v>28</v>
      </c>
      <c r="G550" s="48">
        <f t="shared" si="42"/>
        <v>1044.3999999999999</v>
      </c>
      <c r="H550" s="76"/>
      <c r="I550" s="47">
        <f t="shared" si="43"/>
        <v>0</v>
      </c>
      <c r="J550" s="47" t="s">
        <v>4919</v>
      </c>
      <c r="K550" s="610"/>
    </row>
    <row r="551" spans="1:12">
      <c r="A551" s="34">
        <v>26016</v>
      </c>
      <c r="B551" s="24" t="s">
        <v>137</v>
      </c>
      <c r="C551" s="18" t="s">
        <v>3767</v>
      </c>
      <c r="D551" s="610" t="str">
        <f t="shared" si="41"/>
        <v>Фото</v>
      </c>
      <c r="E551" s="235" t="s">
        <v>351</v>
      </c>
      <c r="F551" s="50">
        <v>28</v>
      </c>
      <c r="G551" s="48">
        <f t="shared" si="42"/>
        <v>1044.3999999999999</v>
      </c>
      <c r="H551" s="76"/>
      <c r="I551" s="47">
        <f t="shared" si="43"/>
        <v>0</v>
      </c>
      <c r="J551" s="47" t="s">
        <v>4918</v>
      </c>
      <c r="K551" s="610"/>
    </row>
    <row r="552" spans="1:12">
      <c r="A552" s="34">
        <v>25017</v>
      </c>
      <c r="B552" s="24" t="s">
        <v>137</v>
      </c>
      <c r="C552" s="18" t="s">
        <v>1734</v>
      </c>
      <c r="D552" s="610" t="str">
        <f t="shared" si="41"/>
        <v>Фото</v>
      </c>
      <c r="E552" s="235" t="s">
        <v>351</v>
      </c>
      <c r="F552" s="50">
        <v>25</v>
      </c>
      <c r="G552" s="48">
        <f t="shared" si="42"/>
        <v>932.49999999999989</v>
      </c>
      <c r="H552" s="76"/>
      <c r="I552" s="47">
        <f t="shared" si="43"/>
        <v>0</v>
      </c>
      <c r="J552" s="47" t="s">
        <v>4920</v>
      </c>
      <c r="K552" s="610"/>
    </row>
    <row r="553" spans="1:12">
      <c r="A553" s="34">
        <v>26019</v>
      </c>
      <c r="B553" s="24" t="s">
        <v>137</v>
      </c>
      <c r="C553" s="18" t="s">
        <v>3007</v>
      </c>
      <c r="D553" s="610" t="str">
        <f t="shared" si="41"/>
        <v>Фото</v>
      </c>
      <c r="E553" s="235" t="s">
        <v>351</v>
      </c>
      <c r="F553" s="48">
        <v>13</v>
      </c>
      <c r="G553" s="48">
        <f t="shared" si="42"/>
        <v>484.9</v>
      </c>
      <c r="H553" s="76"/>
      <c r="I553" s="47">
        <f t="shared" si="43"/>
        <v>0</v>
      </c>
      <c r="J553" s="47" t="s">
        <v>4923</v>
      </c>
      <c r="K553" s="610"/>
    </row>
    <row r="554" spans="1:12">
      <c r="A554" s="34">
        <v>26020</v>
      </c>
      <c r="B554" s="24" t="s">
        <v>137</v>
      </c>
      <c r="C554" s="18" t="s">
        <v>2746</v>
      </c>
      <c r="D554" s="610" t="str">
        <f t="shared" si="41"/>
        <v>Фото</v>
      </c>
      <c r="E554" s="534" t="s">
        <v>134</v>
      </c>
      <c r="F554" s="48">
        <v>40</v>
      </c>
      <c r="G554" s="48">
        <f t="shared" si="42"/>
        <v>1492</v>
      </c>
      <c r="H554" s="76"/>
      <c r="I554" s="47">
        <f t="shared" si="43"/>
        <v>0</v>
      </c>
      <c r="J554" s="47" t="s">
        <v>4924</v>
      </c>
      <c r="K554" s="610"/>
    </row>
    <row r="555" spans="1:12">
      <c r="A555" s="34">
        <v>25019</v>
      </c>
      <c r="B555" s="24" t="s">
        <v>137</v>
      </c>
      <c r="C555" s="18" t="s">
        <v>4098</v>
      </c>
      <c r="D555" s="610" t="str">
        <f t="shared" si="41"/>
        <v>Фото</v>
      </c>
      <c r="E555" s="235" t="s">
        <v>351</v>
      </c>
      <c r="F555" s="50">
        <v>12</v>
      </c>
      <c r="G555" s="48">
        <f t="shared" si="42"/>
        <v>447.59999999999997</v>
      </c>
      <c r="H555" s="76"/>
      <c r="I555" s="47">
        <f t="shared" si="43"/>
        <v>0</v>
      </c>
      <c r="J555" s="47" t="s">
        <v>4925</v>
      </c>
      <c r="K555" s="610"/>
    </row>
    <row r="556" spans="1:12">
      <c r="A556" s="34">
        <v>12889</v>
      </c>
      <c r="B556" s="24" t="s">
        <v>137</v>
      </c>
      <c r="C556" s="18" t="s">
        <v>4097</v>
      </c>
      <c r="D556" s="610" t="str">
        <f t="shared" si="41"/>
        <v>Фото</v>
      </c>
      <c r="E556" s="235" t="s">
        <v>351</v>
      </c>
      <c r="F556" s="50">
        <v>25</v>
      </c>
      <c r="G556" s="48">
        <f t="shared" si="42"/>
        <v>932.49999999999989</v>
      </c>
      <c r="H556" s="76"/>
      <c r="I556" s="47">
        <f t="shared" si="43"/>
        <v>0</v>
      </c>
      <c r="J556" s="47" t="s">
        <v>8618</v>
      </c>
      <c r="K556" s="610"/>
    </row>
    <row r="557" spans="1:12">
      <c r="A557" s="34">
        <v>40426</v>
      </c>
      <c r="B557" s="24" t="s">
        <v>137</v>
      </c>
      <c r="C557" s="18" t="s">
        <v>4096</v>
      </c>
      <c r="D557" s="610" t="str">
        <f t="shared" si="41"/>
        <v>Фото</v>
      </c>
      <c r="E557" s="235" t="s">
        <v>351</v>
      </c>
      <c r="F557" s="50">
        <v>20</v>
      </c>
      <c r="G557" s="48">
        <f t="shared" si="42"/>
        <v>746</v>
      </c>
      <c r="H557" s="76"/>
      <c r="I557" s="47">
        <f t="shared" si="43"/>
        <v>0</v>
      </c>
      <c r="J557" s="47" t="s">
        <v>4926</v>
      </c>
      <c r="K557" s="610"/>
    </row>
    <row r="558" spans="1:12">
      <c r="A558" s="34">
        <v>319211</v>
      </c>
      <c r="B558" s="24" t="s">
        <v>137</v>
      </c>
      <c r="C558" s="18" t="s">
        <v>4095</v>
      </c>
      <c r="D558" s="610" t="str">
        <f t="shared" si="41"/>
        <v>Фото</v>
      </c>
      <c r="E558" s="606" t="s">
        <v>134</v>
      </c>
      <c r="F558" s="50">
        <v>19</v>
      </c>
      <c r="G558" s="48">
        <f t="shared" si="42"/>
        <v>708.69999999999993</v>
      </c>
      <c r="H558" s="76"/>
      <c r="I558" s="47">
        <f t="shared" si="43"/>
        <v>0</v>
      </c>
      <c r="J558" s="47" t="s">
        <v>5514</v>
      </c>
      <c r="K558" s="610"/>
    </row>
    <row r="559" spans="1:12">
      <c r="A559" s="34">
        <v>26021</v>
      </c>
      <c r="B559" s="24" t="s">
        <v>137</v>
      </c>
      <c r="C559" s="18" t="s">
        <v>4094</v>
      </c>
      <c r="D559" s="610" t="str">
        <f t="shared" si="41"/>
        <v>Фото</v>
      </c>
      <c r="E559" s="355" t="s">
        <v>351</v>
      </c>
      <c r="F559" s="50">
        <v>19</v>
      </c>
      <c r="G559" s="48">
        <f t="shared" si="42"/>
        <v>708.69999999999993</v>
      </c>
      <c r="H559" s="76"/>
      <c r="I559" s="47">
        <f t="shared" si="43"/>
        <v>0</v>
      </c>
      <c r="J559" s="47" t="s">
        <v>4927</v>
      </c>
      <c r="K559" s="610"/>
    </row>
    <row r="560" spans="1:12" ht="14.4">
      <c r="A560" s="34">
        <v>25020</v>
      </c>
      <c r="B560" s="24" t="s">
        <v>137</v>
      </c>
      <c r="C560" s="19" t="s">
        <v>4092</v>
      </c>
      <c r="D560" s="610" t="str">
        <f t="shared" si="41"/>
        <v>Фото</v>
      </c>
      <c r="E560" s="235" t="s">
        <v>351</v>
      </c>
      <c r="F560" s="48">
        <v>16</v>
      </c>
      <c r="G560" s="48">
        <f t="shared" si="42"/>
        <v>596.79999999999995</v>
      </c>
      <c r="H560" s="76"/>
      <c r="I560" s="47">
        <f t="shared" si="43"/>
        <v>0</v>
      </c>
      <c r="J560" s="47" t="s">
        <v>4928</v>
      </c>
      <c r="K560" s="610"/>
      <c r="L560" s="90"/>
    </row>
    <row r="561" spans="1:12" ht="14.4">
      <c r="A561" s="34">
        <v>11948</v>
      </c>
      <c r="B561" s="9" t="s">
        <v>137</v>
      </c>
      <c r="C561" s="19" t="s">
        <v>4093</v>
      </c>
      <c r="D561" s="610" t="str">
        <f t="shared" si="41"/>
        <v>Фото</v>
      </c>
      <c r="E561" s="606" t="s">
        <v>134</v>
      </c>
      <c r="F561" s="48">
        <v>16</v>
      </c>
      <c r="G561" s="48">
        <f t="shared" si="42"/>
        <v>596.79999999999995</v>
      </c>
      <c r="H561" s="76"/>
      <c r="I561" s="47">
        <f t="shared" si="43"/>
        <v>0</v>
      </c>
      <c r="J561" s="47" t="s">
        <v>7836</v>
      </c>
      <c r="K561" s="610"/>
      <c r="L561" s="90"/>
    </row>
    <row r="562" spans="1:12" ht="14.4">
      <c r="A562" s="34">
        <v>11951</v>
      </c>
      <c r="B562" s="9" t="s">
        <v>137</v>
      </c>
      <c r="C562" s="19" t="s">
        <v>2232</v>
      </c>
      <c r="D562" s="610" t="str">
        <f t="shared" si="41"/>
        <v>Фото</v>
      </c>
      <c r="E562" s="235" t="s">
        <v>351</v>
      </c>
      <c r="F562" s="48">
        <v>16</v>
      </c>
      <c r="G562" s="48">
        <f t="shared" si="42"/>
        <v>596.79999999999995</v>
      </c>
      <c r="H562" s="76"/>
      <c r="I562" s="47">
        <f t="shared" si="43"/>
        <v>0</v>
      </c>
      <c r="J562" s="47" t="s">
        <v>7839</v>
      </c>
      <c r="K562" s="610"/>
      <c r="L562" s="90"/>
    </row>
    <row r="563" spans="1:12">
      <c r="A563" s="10">
        <v>40134</v>
      </c>
      <c r="B563" s="24" t="s">
        <v>137</v>
      </c>
      <c r="C563" s="21" t="s">
        <v>4099</v>
      </c>
      <c r="D563" s="610" t="str">
        <f t="shared" si="41"/>
        <v>Фото</v>
      </c>
      <c r="E563" s="606" t="s">
        <v>134</v>
      </c>
      <c r="F563" s="52">
        <v>7.5</v>
      </c>
      <c r="G563" s="48">
        <f t="shared" si="42"/>
        <v>279.75</v>
      </c>
      <c r="H563" s="76"/>
      <c r="I563" s="47">
        <f t="shared" si="43"/>
        <v>0</v>
      </c>
      <c r="J563" s="47" t="s">
        <v>4930</v>
      </c>
      <c r="K563" s="610"/>
    </row>
    <row r="564" spans="1:12">
      <c r="A564" s="10">
        <v>40133</v>
      </c>
      <c r="B564" s="347" t="s">
        <v>89</v>
      </c>
      <c r="C564" s="21" t="s">
        <v>4313</v>
      </c>
      <c r="D564" s="610" t="str">
        <f t="shared" si="41"/>
        <v>Фото</v>
      </c>
      <c r="E564" s="355" t="s">
        <v>351</v>
      </c>
      <c r="F564" s="52">
        <v>7.5</v>
      </c>
      <c r="G564" s="48">
        <f t="shared" si="42"/>
        <v>279.75</v>
      </c>
      <c r="H564" s="76"/>
      <c r="I564" s="47">
        <v>0</v>
      </c>
      <c r="J564" s="47" t="s">
        <v>4931</v>
      </c>
      <c r="K564" s="610"/>
    </row>
    <row r="565" spans="1:12">
      <c r="A565" s="10">
        <v>13786</v>
      </c>
      <c r="B565" s="24" t="s">
        <v>137</v>
      </c>
      <c r="C565" s="21" t="s">
        <v>4314</v>
      </c>
      <c r="D565" s="610" t="str">
        <f t="shared" si="41"/>
        <v>Фото</v>
      </c>
      <c r="E565" s="606" t="s">
        <v>134</v>
      </c>
      <c r="F565" s="52">
        <v>7.5</v>
      </c>
      <c r="G565" s="48">
        <f t="shared" si="42"/>
        <v>279.75</v>
      </c>
      <c r="H565" s="76"/>
      <c r="I565" s="47">
        <f t="shared" ref="I565:I628" si="44">F565*H565</f>
        <v>0</v>
      </c>
      <c r="J565" s="47" t="s">
        <v>8779</v>
      </c>
      <c r="K565" s="610"/>
    </row>
    <row r="566" spans="1:12">
      <c r="A566" s="10">
        <v>13446</v>
      </c>
      <c r="B566" s="24" t="s">
        <v>137</v>
      </c>
      <c r="C566" s="21" t="s">
        <v>4315</v>
      </c>
      <c r="D566" s="610" t="str">
        <f t="shared" si="41"/>
        <v>Фото</v>
      </c>
      <c r="E566" s="235" t="s">
        <v>351</v>
      </c>
      <c r="F566" s="52">
        <v>7.5</v>
      </c>
      <c r="G566" s="48">
        <f t="shared" si="42"/>
        <v>279.75</v>
      </c>
      <c r="H566" s="76"/>
      <c r="I566" s="47">
        <f t="shared" si="44"/>
        <v>0</v>
      </c>
      <c r="J566" s="47" t="s">
        <v>4929</v>
      </c>
      <c r="K566" s="610"/>
    </row>
    <row r="567" spans="1:12">
      <c r="A567" s="10">
        <v>13451</v>
      </c>
      <c r="B567" s="99" t="s">
        <v>137</v>
      </c>
      <c r="C567" s="21" t="s">
        <v>4316</v>
      </c>
      <c r="D567" s="610" t="str">
        <f t="shared" si="41"/>
        <v>Фото</v>
      </c>
      <c r="E567" s="507" t="s">
        <v>351</v>
      </c>
      <c r="F567" s="52">
        <v>7</v>
      </c>
      <c r="G567" s="48">
        <f t="shared" si="42"/>
        <v>261.09999999999997</v>
      </c>
      <c r="H567" s="76"/>
      <c r="I567" s="47">
        <f t="shared" si="44"/>
        <v>0</v>
      </c>
      <c r="J567" s="47" t="s">
        <v>4932</v>
      </c>
      <c r="K567" s="610"/>
    </row>
    <row r="568" spans="1:12">
      <c r="A568" s="34">
        <v>24032</v>
      </c>
      <c r="B568" s="99" t="s">
        <v>137</v>
      </c>
      <c r="C568" s="18" t="s">
        <v>4317</v>
      </c>
      <c r="D568" s="610" t="str">
        <f t="shared" si="41"/>
        <v>Фото</v>
      </c>
      <c r="E568" s="355" t="s">
        <v>351</v>
      </c>
      <c r="F568" s="50">
        <v>7</v>
      </c>
      <c r="G568" s="48">
        <f t="shared" si="42"/>
        <v>261.09999999999997</v>
      </c>
      <c r="H568" s="76"/>
      <c r="I568" s="47">
        <f t="shared" si="44"/>
        <v>0</v>
      </c>
      <c r="J568" s="47" t="s">
        <v>4933</v>
      </c>
      <c r="K568" s="610"/>
    </row>
    <row r="569" spans="1:12">
      <c r="A569" s="34">
        <v>24035</v>
      </c>
      <c r="B569" s="24" t="s">
        <v>137</v>
      </c>
      <c r="C569" s="18" t="s">
        <v>4318</v>
      </c>
      <c r="D569" s="610" t="str">
        <f t="shared" si="41"/>
        <v>Фото</v>
      </c>
      <c r="E569" s="235" t="s">
        <v>351</v>
      </c>
      <c r="F569" s="50">
        <v>3</v>
      </c>
      <c r="G569" s="48">
        <f t="shared" si="42"/>
        <v>111.89999999999999</v>
      </c>
      <c r="H569" s="76"/>
      <c r="I569" s="47">
        <f t="shared" si="44"/>
        <v>0</v>
      </c>
      <c r="J569" s="47" t="s">
        <v>4934</v>
      </c>
      <c r="K569" s="610"/>
    </row>
    <row r="570" spans="1:12">
      <c r="A570" s="34">
        <v>40683</v>
      </c>
      <c r="B570" s="24" t="s">
        <v>137</v>
      </c>
      <c r="C570" s="18" t="s">
        <v>3837</v>
      </c>
      <c r="D570" s="610" t="str">
        <f t="shared" si="41"/>
        <v>Фото</v>
      </c>
      <c r="E570" s="235" t="s">
        <v>351</v>
      </c>
      <c r="F570" s="50">
        <v>0.35</v>
      </c>
      <c r="G570" s="48">
        <f t="shared" si="42"/>
        <v>13.054999999999998</v>
      </c>
      <c r="H570" s="76"/>
      <c r="I570" s="47">
        <f t="shared" si="44"/>
        <v>0</v>
      </c>
      <c r="J570" s="47" t="s">
        <v>4935</v>
      </c>
      <c r="K570" s="610"/>
    </row>
    <row r="571" spans="1:12">
      <c r="A571" s="34">
        <v>12080</v>
      </c>
      <c r="B571" s="9" t="s">
        <v>137</v>
      </c>
      <c r="C571" s="18" t="s">
        <v>2474</v>
      </c>
      <c r="D571" s="610" t="str">
        <f t="shared" si="41"/>
        <v>Фото</v>
      </c>
      <c r="E571" s="235" t="s">
        <v>351</v>
      </c>
      <c r="F571" s="50">
        <v>0.25</v>
      </c>
      <c r="G571" s="48">
        <f t="shared" si="42"/>
        <v>9.3249999999999993</v>
      </c>
      <c r="H571" s="76"/>
      <c r="I571" s="47">
        <f t="shared" si="44"/>
        <v>0</v>
      </c>
      <c r="J571" s="47" t="s">
        <v>8174</v>
      </c>
      <c r="K571" s="610"/>
    </row>
    <row r="572" spans="1:12">
      <c r="A572" s="34">
        <v>12813</v>
      </c>
      <c r="B572" s="9" t="s">
        <v>137</v>
      </c>
      <c r="C572" s="18" t="s">
        <v>2830</v>
      </c>
      <c r="D572" s="610" t="str">
        <f t="shared" si="41"/>
        <v>Фото</v>
      </c>
      <c r="E572" s="235" t="s">
        <v>351</v>
      </c>
      <c r="F572" s="50">
        <v>0.8</v>
      </c>
      <c r="G572" s="48">
        <f t="shared" si="42"/>
        <v>29.84</v>
      </c>
      <c r="H572" s="76"/>
      <c r="I572" s="47">
        <f t="shared" si="44"/>
        <v>0</v>
      </c>
      <c r="J572" s="47" t="s">
        <v>8548</v>
      </c>
      <c r="K572" s="610"/>
    </row>
    <row r="573" spans="1:12">
      <c r="A573" s="34">
        <v>40487</v>
      </c>
      <c r="B573" s="7" t="s">
        <v>137</v>
      </c>
      <c r="C573" s="18" t="s">
        <v>1342</v>
      </c>
      <c r="D573" s="610" t="str">
        <f t="shared" si="41"/>
        <v>Фото</v>
      </c>
      <c r="E573" s="235" t="s">
        <v>351</v>
      </c>
      <c r="F573" s="50">
        <v>0.3</v>
      </c>
      <c r="G573" s="48">
        <f t="shared" si="42"/>
        <v>11.19</v>
      </c>
      <c r="H573" s="76"/>
      <c r="I573" s="47">
        <f t="shared" si="44"/>
        <v>0</v>
      </c>
      <c r="J573" s="47" t="s">
        <v>7944</v>
      </c>
      <c r="K573" s="610"/>
    </row>
    <row r="574" spans="1:12">
      <c r="A574" s="34">
        <v>40532</v>
      </c>
      <c r="B574" s="7" t="s">
        <v>137</v>
      </c>
      <c r="C574" s="18" t="s">
        <v>2175</v>
      </c>
      <c r="D574" s="610" t="str">
        <f t="shared" si="41"/>
        <v>Фото</v>
      </c>
      <c r="E574" s="235" t="s">
        <v>351</v>
      </c>
      <c r="F574" s="50">
        <v>0.5</v>
      </c>
      <c r="G574" s="48">
        <f t="shared" si="42"/>
        <v>18.649999999999999</v>
      </c>
      <c r="H574" s="76"/>
      <c r="I574" s="47">
        <f t="shared" si="44"/>
        <v>0</v>
      </c>
      <c r="J574" s="47" t="s">
        <v>7769</v>
      </c>
      <c r="K574" s="610"/>
    </row>
    <row r="575" spans="1:12">
      <c r="A575" s="34">
        <v>14431</v>
      </c>
      <c r="B575" s="24" t="s">
        <v>137</v>
      </c>
      <c r="C575" s="21" t="s">
        <v>1786</v>
      </c>
      <c r="D575" s="610" t="str">
        <f t="shared" si="41"/>
        <v>Фото</v>
      </c>
      <c r="E575" s="235" t="s">
        <v>351</v>
      </c>
      <c r="F575" s="50">
        <v>0.1</v>
      </c>
      <c r="G575" s="48">
        <f t="shared" si="42"/>
        <v>3.73</v>
      </c>
      <c r="H575" s="76"/>
      <c r="I575" s="47">
        <f t="shared" si="44"/>
        <v>0</v>
      </c>
      <c r="J575" s="47" t="s">
        <v>4936</v>
      </c>
      <c r="K575" s="610"/>
    </row>
    <row r="576" spans="1:12">
      <c r="A576" s="10">
        <v>13417</v>
      </c>
      <c r="B576" s="24" t="s">
        <v>137</v>
      </c>
      <c r="C576" s="19" t="s">
        <v>1213</v>
      </c>
      <c r="D576" s="610" t="str">
        <f t="shared" si="41"/>
        <v>Фото</v>
      </c>
      <c r="E576" s="235" t="s">
        <v>351</v>
      </c>
      <c r="F576" s="52">
        <v>0.3</v>
      </c>
      <c r="G576" s="48">
        <f t="shared" si="42"/>
        <v>11.19</v>
      </c>
      <c r="H576" s="76"/>
      <c r="I576" s="47">
        <f t="shared" si="44"/>
        <v>0</v>
      </c>
      <c r="J576" s="47" t="s">
        <v>4937</v>
      </c>
      <c r="K576" s="610"/>
    </row>
    <row r="577" spans="1:12">
      <c r="A577" s="34">
        <v>25024</v>
      </c>
      <c r="B577" s="24" t="s">
        <v>137</v>
      </c>
      <c r="C577" s="485" t="s">
        <v>3818</v>
      </c>
      <c r="D577" s="610" t="str">
        <f t="shared" si="41"/>
        <v>Фото</v>
      </c>
      <c r="E577" s="235" t="s">
        <v>351</v>
      </c>
      <c r="F577" s="50">
        <v>4.5</v>
      </c>
      <c r="G577" s="48">
        <f t="shared" si="42"/>
        <v>167.85</v>
      </c>
      <c r="H577" s="76"/>
      <c r="I577" s="47">
        <f t="shared" si="44"/>
        <v>0</v>
      </c>
      <c r="J577" s="47" t="s">
        <v>4938</v>
      </c>
      <c r="K577" s="610"/>
    </row>
    <row r="578" spans="1:12">
      <c r="A578" s="34">
        <v>14009</v>
      </c>
      <c r="B578" s="24" t="s">
        <v>137</v>
      </c>
      <c r="C578" s="18" t="s">
        <v>4055</v>
      </c>
      <c r="D578" s="610" t="str">
        <f t="shared" si="41"/>
        <v>Фото</v>
      </c>
      <c r="E578" s="235" t="s">
        <v>351</v>
      </c>
      <c r="F578" s="50">
        <v>2.2999999999999998</v>
      </c>
      <c r="G578" s="48">
        <f t="shared" si="42"/>
        <v>85.789999999999992</v>
      </c>
      <c r="H578" s="76"/>
      <c r="I578" s="47">
        <f t="shared" si="44"/>
        <v>0</v>
      </c>
      <c r="J578" s="47" t="s">
        <v>4939</v>
      </c>
      <c r="K578" s="610"/>
    </row>
    <row r="579" spans="1:12">
      <c r="A579" s="34">
        <v>25025</v>
      </c>
      <c r="B579" s="24" t="s">
        <v>137</v>
      </c>
      <c r="C579" s="18" t="s">
        <v>3821</v>
      </c>
      <c r="D579" s="610" t="str">
        <f t="shared" si="41"/>
        <v>Фото</v>
      </c>
      <c r="E579" s="235" t="s">
        <v>351</v>
      </c>
      <c r="F579" s="50">
        <v>2.5</v>
      </c>
      <c r="G579" s="48">
        <f t="shared" si="42"/>
        <v>93.25</v>
      </c>
      <c r="H579" s="76"/>
      <c r="I579" s="47">
        <f t="shared" si="44"/>
        <v>0</v>
      </c>
      <c r="J579" s="47" t="s">
        <v>4940</v>
      </c>
      <c r="K579" s="610"/>
    </row>
    <row r="580" spans="1:12">
      <c r="A580" s="10">
        <v>13453</v>
      </c>
      <c r="B580" s="24" t="s">
        <v>137</v>
      </c>
      <c r="C580" s="19" t="s">
        <v>1214</v>
      </c>
      <c r="D580" s="610" t="str">
        <f t="shared" si="41"/>
        <v>Фото</v>
      </c>
      <c r="E580" s="235" t="s">
        <v>351</v>
      </c>
      <c r="F580" s="52">
        <v>1.2</v>
      </c>
      <c r="G580" s="48">
        <f t="shared" ref="G580:G598" si="45">I$2*F580</f>
        <v>44.76</v>
      </c>
      <c r="H580" s="76"/>
      <c r="I580" s="47">
        <f t="shared" si="44"/>
        <v>0</v>
      </c>
      <c r="J580" s="47" t="s">
        <v>4942</v>
      </c>
      <c r="K580" s="610"/>
    </row>
    <row r="581" spans="1:12">
      <c r="A581" s="10">
        <v>13904</v>
      </c>
      <c r="B581" s="24" t="s">
        <v>137</v>
      </c>
      <c r="C581" s="19" t="s">
        <v>4035</v>
      </c>
      <c r="D581" s="610" t="str">
        <f t="shared" si="41"/>
        <v>Фото</v>
      </c>
      <c r="E581" s="235" t="s">
        <v>351</v>
      </c>
      <c r="F581" s="52">
        <v>55</v>
      </c>
      <c r="G581" s="48">
        <f t="shared" si="45"/>
        <v>2051.5</v>
      </c>
      <c r="H581" s="76"/>
      <c r="I581" s="47">
        <f t="shared" si="44"/>
        <v>0</v>
      </c>
      <c r="J581" s="47" t="s">
        <v>8860</v>
      </c>
      <c r="K581" s="610"/>
    </row>
    <row r="582" spans="1:12">
      <c r="A582" s="34">
        <v>25101</v>
      </c>
      <c r="B582" s="24" t="s">
        <v>137</v>
      </c>
      <c r="C582" s="21" t="s">
        <v>3781</v>
      </c>
      <c r="D582" s="610" t="str">
        <f t="shared" si="41"/>
        <v>Фото</v>
      </c>
      <c r="E582" s="235" t="s">
        <v>351</v>
      </c>
      <c r="F582" s="48">
        <v>5.5</v>
      </c>
      <c r="G582" s="48">
        <f t="shared" si="45"/>
        <v>205.14999999999998</v>
      </c>
      <c r="H582" s="76"/>
      <c r="I582" s="47">
        <f t="shared" si="44"/>
        <v>0</v>
      </c>
      <c r="J582" s="47" t="s">
        <v>4943</v>
      </c>
      <c r="K582" s="610"/>
    </row>
    <row r="583" spans="1:12">
      <c r="A583" s="8">
        <v>40553</v>
      </c>
      <c r="B583" s="23" t="s">
        <v>137</v>
      </c>
      <c r="C583" s="32" t="s">
        <v>2879</v>
      </c>
      <c r="D583" s="610" t="str">
        <f t="shared" ref="D583:D646" si="46">HYPERLINK(J583,"Фото")</f>
        <v>Фото</v>
      </c>
      <c r="E583" s="72" t="s">
        <v>351</v>
      </c>
      <c r="F583" s="62">
        <v>3</v>
      </c>
      <c r="G583" s="48">
        <f t="shared" si="45"/>
        <v>111.89999999999999</v>
      </c>
      <c r="H583" s="76"/>
      <c r="I583" s="47">
        <f t="shared" si="44"/>
        <v>0</v>
      </c>
      <c r="J583" s="47" t="s">
        <v>5200</v>
      </c>
      <c r="K583" s="610"/>
    </row>
    <row r="584" spans="1:12">
      <c r="A584" s="34">
        <v>40292</v>
      </c>
      <c r="B584" s="24" t="s">
        <v>137</v>
      </c>
      <c r="C584" s="18" t="s">
        <v>1215</v>
      </c>
      <c r="D584" s="610" t="str">
        <f t="shared" si="46"/>
        <v>Фото</v>
      </c>
      <c r="E584" s="235" t="s">
        <v>351</v>
      </c>
      <c r="F584" s="50">
        <v>0.3</v>
      </c>
      <c r="G584" s="48">
        <f t="shared" si="45"/>
        <v>11.19</v>
      </c>
      <c r="H584" s="76"/>
      <c r="I584" s="47">
        <f t="shared" si="44"/>
        <v>0</v>
      </c>
      <c r="J584" s="47" t="s">
        <v>4941</v>
      </c>
      <c r="K584" s="610"/>
    </row>
    <row r="585" spans="1:12">
      <c r="A585" s="34">
        <v>25026</v>
      </c>
      <c r="B585" s="24" t="s">
        <v>137</v>
      </c>
      <c r="C585" s="18" t="s">
        <v>2212</v>
      </c>
      <c r="D585" s="610" t="str">
        <f t="shared" si="46"/>
        <v>Фото</v>
      </c>
      <c r="E585" s="235" t="s">
        <v>351</v>
      </c>
      <c r="F585" s="50">
        <v>0.8</v>
      </c>
      <c r="G585" s="48">
        <f t="shared" si="45"/>
        <v>29.84</v>
      </c>
      <c r="H585" s="76"/>
      <c r="I585" s="47">
        <f t="shared" si="44"/>
        <v>0</v>
      </c>
      <c r="J585" s="47" t="s">
        <v>4944</v>
      </c>
      <c r="K585" s="610"/>
    </row>
    <row r="586" spans="1:12">
      <c r="A586" s="10">
        <v>13414</v>
      </c>
      <c r="B586" s="24" t="s">
        <v>137</v>
      </c>
      <c r="C586" s="276" t="s">
        <v>1216</v>
      </c>
      <c r="D586" s="610" t="str">
        <f t="shared" si="46"/>
        <v>Фото</v>
      </c>
      <c r="E586" s="235" t="s">
        <v>351</v>
      </c>
      <c r="F586" s="52">
        <v>1</v>
      </c>
      <c r="G586" s="48">
        <f t="shared" si="45"/>
        <v>37.299999999999997</v>
      </c>
      <c r="H586" s="76"/>
      <c r="I586" s="47">
        <f t="shared" si="44"/>
        <v>0</v>
      </c>
      <c r="J586" s="47" t="s">
        <v>4945</v>
      </c>
      <c r="K586" s="610"/>
    </row>
    <row r="587" spans="1:12">
      <c r="A587" s="10">
        <v>29972</v>
      </c>
      <c r="B587" s="24" t="s">
        <v>137</v>
      </c>
      <c r="C587" s="19" t="s">
        <v>3794</v>
      </c>
      <c r="D587" s="610" t="str">
        <f t="shared" si="46"/>
        <v>Фото</v>
      </c>
      <c r="E587" s="235" t="s">
        <v>351</v>
      </c>
      <c r="F587" s="52">
        <v>0.3</v>
      </c>
      <c r="G587" s="48">
        <f t="shared" si="45"/>
        <v>11.19</v>
      </c>
      <c r="H587" s="76"/>
      <c r="I587" s="47">
        <f t="shared" si="44"/>
        <v>0</v>
      </c>
      <c r="J587" s="47" t="s">
        <v>4947</v>
      </c>
      <c r="K587" s="610"/>
    </row>
    <row r="588" spans="1:12">
      <c r="A588" s="10">
        <v>13890</v>
      </c>
      <c r="B588" s="24" t="s">
        <v>137</v>
      </c>
      <c r="C588" s="19" t="s">
        <v>4001</v>
      </c>
      <c r="D588" s="610" t="str">
        <f t="shared" si="46"/>
        <v>Фото</v>
      </c>
      <c r="E588" s="235" t="s">
        <v>351</v>
      </c>
      <c r="F588" s="52">
        <v>0.08</v>
      </c>
      <c r="G588" s="48">
        <f t="shared" si="45"/>
        <v>2.984</v>
      </c>
      <c r="H588" s="76"/>
      <c r="I588" s="47">
        <f t="shared" si="44"/>
        <v>0</v>
      </c>
      <c r="J588" s="47" t="s">
        <v>8850</v>
      </c>
      <c r="K588" s="610"/>
    </row>
    <row r="589" spans="1:12">
      <c r="A589" s="10">
        <v>40491</v>
      </c>
      <c r="B589" s="24" t="s">
        <v>137</v>
      </c>
      <c r="C589" s="276" t="s">
        <v>1217</v>
      </c>
      <c r="D589" s="610" t="str">
        <f t="shared" si="46"/>
        <v>Фото</v>
      </c>
      <c r="E589" s="235" t="s">
        <v>351</v>
      </c>
      <c r="F589" s="59">
        <v>0.5</v>
      </c>
      <c r="G589" s="48">
        <f t="shared" si="45"/>
        <v>18.649999999999999</v>
      </c>
      <c r="H589" s="76"/>
      <c r="I589" s="47">
        <f t="shared" si="44"/>
        <v>0</v>
      </c>
      <c r="J589" s="47" t="s">
        <v>4946</v>
      </c>
      <c r="K589" s="610"/>
    </row>
    <row r="590" spans="1:12">
      <c r="A590" s="34">
        <v>25151</v>
      </c>
      <c r="B590" s="24" t="s">
        <v>137</v>
      </c>
      <c r="C590" s="21" t="s">
        <v>3878</v>
      </c>
      <c r="D590" s="610" t="str">
        <f t="shared" si="46"/>
        <v>Фото</v>
      </c>
      <c r="E590" s="235" t="s">
        <v>351</v>
      </c>
      <c r="F590" s="50">
        <v>13.5</v>
      </c>
      <c r="G590" s="48">
        <f t="shared" si="45"/>
        <v>503.54999999999995</v>
      </c>
      <c r="H590" s="76"/>
      <c r="I590" s="47">
        <f t="shared" si="44"/>
        <v>0</v>
      </c>
      <c r="J590" s="47" t="s">
        <v>5057</v>
      </c>
      <c r="K590" s="610"/>
    </row>
    <row r="591" spans="1:12" ht="14.4">
      <c r="A591" s="34">
        <v>25164</v>
      </c>
      <c r="B591" s="24" t="s">
        <v>137</v>
      </c>
      <c r="C591" s="18" t="s">
        <v>4038</v>
      </c>
      <c r="D591" s="610" t="str">
        <f t="shared" si="46"/>
        <v>Фото</v>
      </c>
      <c r="E591" s="235" t="s">
        <v>351</v>
      </c>
      <c r="F591" s="50">
        <v>12</v>
      </c>
      <c r="G591" s="48">
        <f t="shared" si="45"/>
        <v>447.59999999999997</v>
      </c>
      <c r="H591" s="76"/>
      <c r="I591" s="47">
        <f t="shared" si="44"/>
        <v>0</v>
      </c>
      <c r="J591" s="47" t="s">
        <v>5173</v>
      </c>
      <c r="K591" s="610"/>
      <c r="L591" s="91"/>
    </row>
    <row r="592" spans="1:12">
      <c r="A592" s="34">
        <v>25028</v>
      </c>
      <c r="B592" s="24" t="s">
        <v>137</v>
      </c>
      <c r="C592" s="18" t="s">
        <v>4530</v>
      </c>
      <c r="D592" s="610" t="str">
        <f t="shared" si="46"/>
        <v>Фото</v>
      </c>
      <c r="E592" s="235" t="s">
        <v>351</v>
      </c>
      <c r="F592" s="50">
        <v>14</v>
      </c>
      <c r="G592" s="48">
        <f t="shared" si="45"/>
        <v>522.19999999999993</v>
      </c>
      <c r="H592" s="76"/>
      <c r="I592" s="47">
        <f t="shared" si="44"/>
        <v>0</v>
      </c>
      <c r="J592" s="47" t="s">
        <v>4948</v>
      </c>
      <c r="K592" s="610"/>
    </row>
    <row r="593" spans="1:11">
      <c r="A593" s="34">
        <v>25031</v>
      </c>
      <c r="B593" s="336" t="s">
        <v>24</v>
      </c>
      <c r="C593" s="18" t="s">
        <v>3687</v>
      </c>
      <c r="D593" s="610" t="str">
        <f t="shared" si="46"/>
        <v>Фото</v>
      </c>
      <c r="E593" s="235" t="s">
        <v>351</v>
      </c>
      <c r="F593" s="57">
        <v>21</v>
      </c>
      <c r="G593" s="48">
        <f t="shared" si="45"/>
        <v>783.3</v>
      </c>
      <c r="H593" s="76"/>
      <c r="I593" s="47">
        <f t="shared" si="44"/>
        <v>0</v>
      </c>
      <c r="J593" s="47" t="s">
        <v>4949</v>
      </c>
      <c r="K593" s="610"/>
    </row>
    <row r="594" spans="1:11">
      <c r="A594" s="2">
        <v>28407</v>
      </c>
      <c r="B594" s="23" t="s">
        <v>137</v>
      </c>
      <c r="C594" s="21" t="s">
        <v>3678</v>
      </c>
      <c r="D594" s="610" t="str">
        <f t="shared" si="46"/>
        <v>Фото</v>
      </c>
      <c r="E594" s="72" t="s">
        <v>351</v>
      </c>
      <c r="F594" s="51">
        <v>20</v>
      </c>
      <c r="G594" s="48">
        <f t="shared" si="45"/>
        <v>746</v>
      </c>
      <c r="H594" s="76"/>
      <c r="I594" s="47">
        <f t="shared" si="44"/>
        <v>0</v>
      </c>
      <c r="J594" s="47" t="s">
        <v>5399</v>
      </c>
      <c r="K594" s="610"/>
    </row>
    <row r="595" spans="1:11">
      <c r="A595" s="2">
        <v>40330</v>
      </c>
      <c r="B595" s="23" t="s">
        <v>137</v>
      </c>
      <c r="C595" s="31" t="s">
        <v>3677</v>
      </c>
      <c r="D595" s="610" t="str">
        <f t="shared" si="46"/>
        <v>Фото</v>
      </c>
      <c r="E595" s="72" t="s">
        <v>351</v>
      </c>
      <c r="F595" s="51">
        <v>20</v>
      </c>
      <c r="G595" s="48">
        <f t="shared" si="45"/>
        <v>746</v>
      </c>
      <c r="H595" s="73"/>
      <c r="I595" s="47">
        <f t="shared" si="44"/>
        <v>0</v>
      </c>
      <c r="J595" s="47" t="s">
        <v>4952</v>
      </c>
      <c r="K595" s="610"/>
    </row>
    <row r="596" spans="1:11">
      <c r="A596" s="35">
        <v>25032</v>
      </c>
      <c r="B596" s="336" t="s">
        <v>140</v>
      </c>
      <c r="C596" s="21" t="s">
        <v>2865</v>
      </c>
      <c r="D596" s="610" t="str">
        <f t="shared" si="46"/>
        <v>Фото</v>
      </c>
      <c r="E596" s="235" t="s">
        <v>351</v>
      </c>
      <c r="F596" s="48">
        <v>21</v>
      </c>
      <c r="G596" s="48">
        <f t="shared" si="45"/>
        <v>783.3</v>
      </c>
      <c r="H596" s="73"/>
      <c r="I596" s="47">
        <f t="shared" si="44"/>
        <v>0</v>
      </c>
      <c r="J596" s="47" t="s">
        <v>5398</v>
      </c>
      <c r="K596" s="610"/>
    </row>
    <row r="597" spans="1:11">
      <c r="A597" s="35">
        <v>12844</v>
      </c>
      <c r="B597" s="24" t="s">
        <v>137</v>
      </c>
      <c r="C597" s="21" t="s">
        <v>4371</v>
      </c>
      <c r="D597" s="610" t="str">
        <f t="shared" si="46"/>
        <v>Фото</v>
      </c>
      <c r="E597" s="235" t="s">
        <v>351</v>
      </c>
      <c r="F597" s="48">
        <v>30</v>
      </c>
      <c r="G597" s="48">
        <f t="shared" si="45"/>
        <v>1119</v>
      </c>
      <c r="H597" s="73"/>
      <c r="I597" s="47">
        <f t="shared" si="44"/>
        <v>0</v>
      </c>
      <c r="J597" s="47" t="s">
        <v>8590</v>
      </c>
      <c r="K597" s="610"/>
    </row>
    <row r="598" spans="1:11" ht="14.4">
      <c r="A598" s="34">
        <v>40522</v>
      </c>
      <c r="B598" s="24" t="s">
        <v>137</v>
      </c>
      <c r="C598" s="31" t="s">
        <v>1218</v>
      </c>
      <c r="D598" s="610" t="str">
        <f t="shared" si="46"/>
        <v>Фото</v>
      </c>
      <c r="E598" s="235" t="s">
        <v>351</v>
      </c>
      <c r="F598" s="54">
        <v>1.5</v>
      </c>
      <c r="G598" s="48">
        <f t="shared" si="45"/>
        <v>55.949999999999996</v>
      </c>
      <c r="H598" s="76"/>
      <c r="I598" s="47">
        <f t="shared" si="44"/>
        <v>0</v>
      </c>
      <c r="J598" s="47" t="s">
        <v>4953</v>
      </c>
      <c r="K598" s="610"/>
    </row>
    <row r="599" spans="1:11" ht="14.4">
      <c r="A599" s="34">
        <v>40523</v>
      </c>
      <c r="B599" s="24" t="s">
        <v>137</v>
      </c>
      <c r="C599" s="31" t="s">
        <v>1219</v>
      </c>
      <c r="D599" s="610" t="str">
        <f t="shared" si="46"/>
        <v>Фото</v>
      </c>
      <c r="E599" s="235" t="s">
        <v>351</v>
      </c>
      <c r="F599" s="54">
        <v>1.5</v>
      </c>
      <c r="G599" s="48">
        <v>25.4</v>
      </c>
      <c r="H599" s="76"/>
      <c r="I599" s="47">
        <f t="shared" si="44"/>
        <v>0</v>
      </c>
      <c r="J599" s="47" t="s">
        <v>4954</v>
      </c>
      <c r="K599" s="610"/>
    </row>
    <row r="600" spans="1:11">
      <c r="A600" s="34">
        <v>25033</v>
      </c>
      <c r="B600" s="24" t="s">
        <v>137</v>
      </c>
      <c r="C600" s="486" t="s">
        <v>1220</v>
      </c>
      <c r="D600" s="610" t="str">
        <f t="shared" si="46"/>
        <v>Фото</v>
      </c>
      <c r="E600" s="235" t="s">
        <v>351</v>
      </c>
      <c r="F600" s="50">
        <v>0.7</v>
      </c>
      <c r="G600" s="48">
        <f t="shared" ref="G600:G663" si="47">I$2*F600</f>
        <v>26.109999999999996</v>
      </c>
      <c r="H600" s="76"/>
      <c r="I600" s="47">
        <f t="shared" si="44"/>
        <v>0</v>
      </c>
      <c r="J600" s="47" t="s">
        <v>4955</v>
      </c>
      <c r="K600" s="610"/>
    </row>
    <row r="601" spans="1:11">
      <c r="A601" s="34">
        <v>40687</v>
      </c>
      <c r="B601" s="24" t="s">
        <v>137</v>
      </c>
      <c r="C601" s="22" t="s">
        <v>589</v>
      </c>
      <c r="D601" s="610" t="str">
        <f t="shared" si="46"/>
        <v>Фото</v>
      </c>
      <c r="E601" s="235" t="s">
        <v>351</v>
      </c>
      <c r="F601" s="50">
        <v>1.2</v>
      </c>
      <c r="G601" s="48">
        <f t="shared" si="47"/>
        <v>44.76</v>
      </c>
      <c r="H601" s="76"/>
      <c r="I601" s="47">
        <f t="shared" si="44"/>
        <v>0</v>
      </c>
      <c r="J601" s="47" t="s">
        <v>4956</v>
      </c>
      <c r="K601" s="610"/>
    </row>
    <row r="602" spans="1:11">
      <c r="A602" s="34">
        <v>25035</v>
      </c>
      <c r="B602" s="24" t="s">
        <v>137</v>
      </c>
      <c r="C602" s="22" t="s">
        <v>1221</v>
      </c>
      <c r="D602" s="610" t="str">
        <f t="shared" si="46"/>
        <v>Фото</v>
      </c>
      <c r="E602" s="235" t="s">
        <v>351</v>
      </c>
      <c r="F602" s="50">
        <v>0.2</v>
      </c>
      <c r="G602" s="48">
        <f t="shared" si="47"/>
        <v>7.46</v>
      </c>
      <c r="H602" s="76"/>
      <c r="I602" s="47">
        <f t="shared" si="44"/>
        <v>0</v>
      </c>
      <c r="J602" s="47" t="s">
        <v>4957</v>
      </c>
      <c r="K602" s="610"/>
    </row>
    <row r="603" spans="1:11">
      <c r="A603" s="34">
        <v>25036</v>
      </c>
      <c r="B603" s="24" t="s">
        <v>137</v>
      </c>
      <c r="C603" s="22" t="s">
        <v>1308</v>
      </c>
      <c r="D603" s="610" t="str">
        <f t="shared" si="46"/>
        <v>Фото</v>
      </c>
      <c r="E603" s="235" t="s">
        <v>351</v>
      </c>
      <c r="F603" s="50">
        <v>0.6</v>
      </c>
      <c r="G603" s="48">
        <f t="shared" si="47"/>
        <v>22.38</v>
      </c>
      <c r="H603" s="76"/>
      <c r="I603" s="47">
        <f t="shared" si="44"/>
        <v>0</v>
      </c>
      <c r="J603" s="47" t="s">
        <v>4959</v>
      </c>
      <c r="K603" s="610"/>
    </row>
    <row r="604" spans="1:11">
      <c r="A604" s="34">
        <v>15007</v>
      </c>
      <c r="B604" s="99" t="s">
        <v>137</v>
      </c>
      <c r="C604" s="22" t="s">
        <v>1222</v>
      </c>
      <c r="D604" s="610" t="str">
        <f t="shared" si="46"/>
        <v>Фото</v>
      </c>
      <c r="E604" s="355" t="s">
        <v>351</v>
      </c>
      <c r="F604" s="50">
        <v>150</v>
      </c>
      <c r="G604" s="48">
        <f t="shared" si="47"/>
        <v>5595</v>
      </c>
      <c r="H604" s="76"/>
      <c r="I604" s="47">
        <f t="shared" si="44"/>
        <v>0</v>
      </c>
      <c r="J604" s="47" t="s">
        <v>4962</v>
      </c>
      <c r="K604" s="610"/>
    </row>
    <row r="605" spans="1:11">
      <c r="A605" s="34">
        <v>11635</v>
      </c>
      <c r="B605" s="461" t="s">
        <v>286</v>
      </c>
      <c r="C605" s="22" t="s">
        <v>772</v>
      </c>
      <c r="D605" s="610" t="str">
        <f t="shared" si="46"/>
        <v>Фото</v>
      </c>
      <c r="E605" s="235" t="s">
        <v>351</v>
      </c>
      <c r="F605" s="50">
        <v>150</v>
      </c>
      <c r="G605" s="48">
        <f t="shared" si="47"/>
        <v>5595</v>
      </c>
      <c r="H605" s="76"/>
      <c r="I605" s="47">
        <f t="shared" si="44"/>
        <v>0</v>
      </c>
      <c r="J605" s="47" t="s">
        <v>7090</v>
      </c>
      <c r="K605" s="610"/>
    </row>
    <row r="606" spans="1:11">
      <c r="A606" s="34">
        <v>15008</v>
      </c>
      <c r="B606" s="347" t="s">
        <v>89</v>
      </c>
      <c r="C606" s="365" t="s">
        <v>1616</v>
      </c>
      <c r="D606" s="610" t="str">
        <f t="shared" si="46"/>
        <v>Фото</v>
      </c>
      <c r="E606" s="355" t="s">
        <v>351</v>
      </c>
      <c r="F606" s="50">
        <v>170</v>
      </c>
      <c r="G606" s="48">
        <f t="shared" si="47"/>
        <v>6340.9999999999991</v>
      </c>
      <c r="H606" s="76"/>
      <c r="I606" s="47">
        <f t="shared" si="44"/>
        <v>0</v>
      </c>
      <c r="J606" s="47" t="s">
        <v>4960</v>
      </c>
      <c r="K606" s="610"/>
    </row>
    <row r="607" spans="1:11">
      <c r="A607" s="34">
        <v>11980</v>
      </c>
      <c r="B607" s="24" t="s">
        <v>137</v>
      </c>
      <c r="C607" s="21" t="s">
        <v>4531</v>
      </c>
      <c r="D607" s="610" t="str">
        <f t="shared" si="46"/>
        <v>Фото</v>
      </c>
      <c r="E607" s="355" t="s">
        <v>351</v>
      </c>
      <c r="F607" s="50">
        <v>150</v>
      </c>
      <c r="G607" s="48">
        <f t="shared" si="47"/>
        <v>5595</v>
      </c>
      <c r="H607" s="76"/>
      <c r="I607" s="47">
        <f t="shared" si="44"/>
        <v>0</v>
      </c>
      <c r="J607" s="47" t="s">
        <v>7888</v>
      </c>
      <c r="K607" s="610"/>
    </row>
    <row r="608" spans="1:11">
      <c r="A608" s="34">
        <v>15010</v>
      </c>
      <c r="B608" s="24" t="s">
        <v>137</v>
      </c>
      <c r="C608" s="365" t="s">
        <v>2020</v>
      </c>
      <c r="D608" s="610" t="str">
        <f t="shared" si="46"/>
        <v>Фото</v>
      </c>
      <c r="E608" s="235" t="s">
        <v>351</v>
      </c>
      <c r="F608" s="50">
        <v>170</v>
      </c>
      <c r="G608" s="48">
        <f t="shared" si="47"/>
        <v>6340.9999999999991</v>
      </c>
      <c r="H608" s="76"/>
      <c r="I608" s="47">
        <f t="shared" si="44"/>
        <v>0</v>
      </c>
      <c r="J608" s="47" t="s">
        <v>4961</v>
      </c>
      <c r="K608" s="610"/>
    </row>
    <row r="609" spans="1:11">
      <c r="A609" s="34">
        <v>11991</v>
      </c>
      <c r="B609" s="9" t="s">
        <v>137</v>
      </c>
      <c r="C609" s="21" t="s">
        <v>2425</v>
      </c>
      <c r="D609" s="610" t="str">
        <f t="shared" si="46"/>
        <v>Фото</v>
      </c>
      <c r="E609" s="235" t="s">
        <v>351</v>
      </c>
      <c r="F609" s="50">
        <v>170</v>
      </c>
      <c r="G609" s="48">
        <f t="shared" si="47"/>
        <v>6340.9999999999991</v>
      </c>
      <c r="H609" s="76"/>
      <c r="I609" s="47">
        <f t="shared" si="44"/>
        <v>0</v>
      </c>
      <c r="J609" s="47" t="s">
        <v>7954</v>
      </c>
      <c r="K609" s="610"/>
    </row>
    <row r="610" spans="1:11">
      <c r="A610" s="34">
        <v>11786</v>
      </c>
      <c r="B610" s="332" t="s">
        <v>69</v>
      </c>
      <c r="C610" s="365" t="s">
        <v>1844</v>
      </c>
      <c r="D610" s="610" t="str">
        <f t="shared" si="46"/>
        <v>Фото</v>
      </c>
      <c r="E610" s="534" t="s">
        <v>134</v>
      </c>
      <c r="F610" s="50">
        <v>175</v>
      </c>
      <c r="G610" s="48">
        <f t="shared" si="47"/>
        <v>6527.4999999999991</v>
      </c>
      <c r="H610" s="76"/>
      <c r="I610" s="47">
        <f t="shared" si="44"/>
        <v>0</v>
      </c>
      <c r="J610" s="47" t="s">
        <v>7420</v>
      </c>
      <c r="K610" s="610"/>
    </row>
    <row r="611" spans="1:11">
      <c r="A611" s="34">
        <v>11719</v>
      </c>
      <c r="B611" s="347" t="s">
        <v>89</v>
      </c>
      <c r="C611" s="21" t="s">
        <v>3512</v>
      </c>
      <c r="D611" s="610" t="str">
        <f t="shared" si="46"/>
        <v>Фото</v>
      </c>
      <c r="E611" s="235" t="s">
        <v>351</v>
      </c>
      <c r="F611" s="50">
        <v>170</v>
      </c>
      <c r="G611" s="48">
        <f t="shared" si="47"/>
        <v>6340.9999999999991</v>
      </c>
      <c r="H611" s="76"/>
      <c r="I611" s="47">
        <f t="shared" si="44"/>
        <v>0</v>
      </c>
      <c r="J611" s="47" t="s">
        <v>7312</v>
      </c>
      <c r="K611" s="610"/>
    </row>
    <row r="612" spans="1:11">
      <c r="A612" s="34">
        <v>25038</v>
      </c>
      <c r="B612" s="24" t="s">
        <v>137</v>
      </c>
      <c r="C612" s="365" t="s">
        <v>1223</v>
      </c>
      <c r="D612" s="610" t="str">
        <f t="shared" si="46"/>
        <v>Фото</v>
      </c>
      <c r="E612" s="235" t="s">
        <v>351</v>
      </c>
      <c r="F612" s="50">
        <v>0.3</v>
      </c>
      <c r="G612" s="48">
        <f t="shared" si="47"/>
        <v>11.19</v>
      </c>
      <c r="H612" s="76"/>
      <c r="I612" s="47">
        <f t="shared" si="44"/>
        <v>0</v>
      </c>
      <c r="J612" s="47" t="s">
        <v>4963</v>
      </c>
      <c r="K612" s="610"/>
    </row>
    <row r="613" spans="1:11">
      <c r="A613" s="34">
        <v>26062</v>
      </c>
      <c r="B613" s="24" t="s">
        <v>137</v>
      </c>
      <c r="C613" s="18" t="s">
        <v>1224</v>
      </c>
      <c r="D613" s="610" t="str">
        <f t="shared" si="46"/>
        <v>Фото</v>
      </c>
      <c r="E613" s="235" t="s">
        <v>351</v>
      </c>
      <c r="F613" s="50">
        <v>1.3</v>
      </c>
      <c r="G613" s="48">
        <f t="shared" si="47"/>
        <v>48.489999999999995</v>
      </c>
      <c r="H613" s="76"/>
      <c r="I613" s="47">
        <f t="shared" si="44"/>
        <v>0</v>
      </c>
      <c r="J613" s="47" t="s">
        <v>4964</v>
      </c>
      <c r="K613" s="610"/>
    </row>
    <row r="614" spans="1:11">
      <c r="A614" s="34">
        <v>25108</v>
      </c>
      <c r="B614" s="24" t="s">
        <v>137</v>
      </c>
      <c r="C614" s="18" t="s">
        <v>3791</v>
      </c>
      <c r="D614" s="610" t="str">
        <f t="shared" si="46"/>
        <v>Фото</v>
      </c>
      <c r="E614" s="235" t="s">
        <v>351</v>
      </c>
      <c r="F614" s="50">
        <v>4.5</v>
      </c>
      <c r="G614" s="48">
        <f t="shared" si="47"/>
        <v>167.85</v>
      </c>
      <c r="H614" s="76"/>
      <c r="I614" s="47">
        <f t="shared" si="44"/>
        <v>0</v>
      </c>
      <c r="J614" s="47" t="s">
        <v>4966</v>
      </c>
      <c r="K614" s="610"/>
    </row>
    <row r="615" spans="1:11">
      <c r="A615" s="34">
        <v>40595</v>
      </c>
      <c r="B615" s="7" t="s">
        <v>137</v>
      </c>
      <c r="C615" s="365" t="s">
        <v>549</v>
      </c>
      <c r="D615" s="610" t="str">
        <f t="shared" si="46"/>
        <v>Фото</v>
      </c>
      <c r="E615" s="355" t="s">
        <v>351</v>
      </c>
      <c r="F615" s="48">
        <v>30</v>
      </c>
      <c r="G615" s="48">
        <f t="shared" si="47"/>
        <v>1119</v>
      </c>
      <c r="H615" s="76"/>
      <c r="I615" s="47">
        <f t="shared" si="44"/>
        <v>0</v>
      </c>
      <c r="J615" s="47" t="s">
        <v>7945</v>
      </c>
      <c r="K615" s="610"/>
    </row>
    <row r="616" spans="1:11">
      <c r="A616" s="34">
        <v>25039</v>
      </c>
      <c r="B616" s="24" t="s">
        <v>137</v>
      </c>
      <c r="C616" s="18" t="s">
        <v>2907</v>
      </c>
      <c r="D616" s="610" t="str">
        <f t="shared" si="46"/>
        <v>Фото</v>
      </c>
      <c r="E616" s="235" t="s">
        <v>351</v>
      </c>
      <c r="F616" s="50">
        <v>29</v>
      </c>
      <c r="G616" s="48">
        <f t="shared" si="47"/>
        <v>1081.6999999999998</v>
      </c>
      <c r="H616" s="76"/>
      <c r="I616" s="47">
        <f t="shared" si="44"/>
        <v>0</v>
      </c>
      <c r="J616" s="47" t="s">
        <v>4967</v>
      </c>
      <c r="K616" s="610"/>
    </row>
    <row r="617" spans="1:11">
      <c r="A617" s="10">
        <v>13418</v>
      </c>
      <c r="B617" s="24" t="s">
        <v>137</v>
      </c>
      <c r="C617" s="21" t="s">
        <v>3985</v>
      </c>
      <c r="D617" s="610" t="str">
        <f t="shared" si="46"/>
        <v>Фото</v>
      </c>
      <c r="E617" s="507" t="s">
        <v>351</v>
      </c>
      <c r="F617" s="52">
        <v>22</v>
      </c>
      <c r="G617" s="48">
        <f t="shared" si="47"/>
        <v>820.59999999999991</v>
      </c>
      <c r="H617" s="76"/>
      <c r="I617" s="47">
        <f t="shared" si="44"/>
        <v>0</v>
      </c>
      <c r="J617" s="47" t="s">
        <v>4968</v>
      </c>
      <c r="K617" s="610"/>
    </row>
    <row r="618" spans="1:11">
      <c r="A618" s="10">
        <v>13879</v>
      </c>
      <c r="B618" s="24" t="s">
        <v>137</v>
      </c>
      <c r="C618" s="21" t="s">
        <v>3986</v>
      </c>
      <c r="D618" s="610" t="str">
        <f t="shared" si="46"/>
        <v>Фото</v>
      </c>
      <c r="E618" s="534" t="s">
        <v>742</v>
      </c>
      <c r="F618" s="52">
        <v>22</v>
      </c>
      <c r="G618" s="48">
        <f t="shared" si="47"/>
        <v>820.59999999999991</v>
      </c>
      <c r="H618" s="76"/>
      <c r="I618" s="47">
        <f t="shared" si="44"/>
        <v>0</v>
      </c>
      <c r="J618" s="47" t="s">
        <v>5191</v>
      </c>
      <c r="K618" s="610"/>
    </row>
    <row r="619" spans="1:11">
      <c r="A619" s="10">
        <v>12805</v>
      </c>
      <c r="B619" s="24" t="s">
        <v>137</v>
      </c>
      <c r="C619" s="21" t="s">
        <v>2806</v>
      </c>
      <c r="D619" s="610" t="str">
        <f t="shared" si="46"/>
        <v>Фото</v>
      </c>
      <c r="E619" s="507" t="s">
        <v>351</v>
      </c>
      <c r="F619" s="52">
        <v>28</v>
      </c>
      <c r="G619" s="48">
        <f t="shared" si="47"/>
        <v>1044.3999999999999</v>
      </c>
      <c r="H619" s="76"/>
      <c r="I619" s="47">
        <f t="shared" si="44"/>
        <v>0</v>
      </c>
      <c r="J619" s="47" t="s">
        <v>8540</v>
      </c>
      <c r="K619" s="610"/>
    </row>
    <row r="620" spans="1:11">
      <c r="A620" s="34">
        <v>25040</v>
      </c>
      <c r="B620" s="24" t="s">
        <v>137</v>
      </c>
      <c r="C620" s="18" t="s">
        <v>2677</v>
      </c>
      <c r="D620" s="610" t="str">
        <f t="shared" si="46"/>
        <v>Фото</v>
      </c>
      <c r="E620" s="235" t="s">
        <v>351</v>
      </c>
      <c r="F620" s="48">
        <v>29</v>
      </c>
      <c r="G620" s="48">
        <f t="shared" si="47"/>
        <v>1081.6999999999998</v>
      </c>
      <c r="H620" s="76"/>
      <c r="I620" s="47">
        <f t="shared" si="44"/>
        <v>0</v>
      </c>
      <c r="J620" s="47" t="s">
        <v>4969</v>
      </c>
      <c r="K620" s="610"/>
    </row>
    <row r="621" spans="1:11">
      <c r="A621" s="34">
        <v>15092</v>
      </c>
      <c r="B621" s="24" t="s">
        <v>137</v>
      </c>
      <c r="C621" s="365" t="s">
        <v>1225</v>
      </c>
      <c r="D621" s="610" t="str">
        <f t="shared" si="46"/>
        <v>Фото</v>
      </c>
      <c r="E621" s="235" t="s">
        <v>351</v>
      </c>
      <c r="F621" s="48">
        <v>1</v>
      </c>
      <c r="G621" s="48">
        <f t="shared" si="47"/>
        <v>37.299999999999997</v>
      </c>
      <c r="H621" s="76"/>
      <c r="I621" s="47">
        <f t="shared" si="44"/>
        <v>0</v>
      </c>
      <c r="J621" s="47" t="s">
        <v>4970</v>
      </c>
      <c r="K621" s="610"/>
    </row>
    <row r="622" spans="1:11">
      <c r="A622" s="34">
        <v>26025</v>
      </c>
      <c r="B622" s="24" t="s">
        <v>137</v>
      </c>
      <c r="C622" s="18" t="s">
        <v>1279</v>
      </c>
      <c r="D622" s="610" t="str">
        <f t="shared" si="46"/>
        <v>Фото</v>
      </c>
      <c r="E622" s="507" t="s">
        <v>351</v>
      </c>
      <c r="F622" s="48">
        <v>18</v>
      </c>
      <c r="G622" s="48">
        <f t="shared" si="47"/>
        <v>671.4</v>
      </c>
      <c r="H622" s="73"/>
      <c r="I622" s="47">
        <f t="shared" si="44"/>
        <v>0</v>
      </c>
      <c r="J622" s="47" t="s">
        <v>4971</v>
      </c>
      <c r="K622" s="610"/>
    </row>
    <row r="623" spans="1:11" ht="14.4">
      <c r="A623" s="34">
        <v>40488</v>
      </c>
      <c r="B623" s="24" t="s">
        <v>137</v>
      </c>
      <c r="C623" s="22" t="s">
        <v>1280</v>
      </c>
      <c r="D623" s="610" t="str">
        <f t="shared" si="46"/>
        <v>Фото</v>
      </c>
      <c r="E623" s="235" t="s">
        <v>351</v>
      </c>
      <c r="F623" s="54">
        <v>0.3</v>
      </c>
      <c r="G623" s="48">
        <f t="shared" si="47"/>
        <v>11.19</v>
      </c>
      <c r="H623" s="73"/>
      <c r="I623" s="47">
        <f t="shared" si="44"/>
        <v>0</v>
      </c>
      <c r="J623" s="47" t="s">
        <v>4958</v>
      </c>
      <c r="K623" s="610"/>
    </row>
    <row r="624" spans="1:11">
      <c r="A624" s="2">
        <v>28403</v>
      </c>
      <c r="B624" s="23" t="s">
        <v>137</v>
      </c>
      <c r="C624" s="17" t="s">
        <v>3752</v>
      </c>
      <c r="D624" s="610" t="str">
        <f t="shared" si="46"/>
        <v>Фото</v>
      </c>
      <c r="E624" s="72" t="s">
        <v>351</v>
      </c>
      <c r="F624" s="51">
        <v>2.5</v>
      </c>
      <c r="G624" s="48">
        <f t="shared" si="47"/>
        <v>93.25</v>
      </c>
      <c r="H624" s="76"/>
      <c r="I624" s="47">
        <f t="shared" si="44"/>
        <v>0</v>
      </c>
      <c r="J624" s="47" t="s">
        <v>4972</v>
      </c>
      <c r="K624" s="610"/>
    </row>
    <row r="625" spans="1:11">
      <c r="A625" s="2">
        <v>28315</v>
      </c>
      <c r="B625" s="23" t="s">
        <v>137</v>
      </c>
      <c r="C625" s="17" t="s">
        <v>3729</v>
      </c>
      <c r="D625" s="610" t="str">
        <f t="shared" si="46"/>
        <v>Фото</v>
      </c>
      <c r="E625" s="72" t="s">
        <v>351</v>
      </c>
      <c r="F625" s="51">
        <v>0.1</v>
      </c>
      <c r="G625" s="48">
        <f t="shared" si="47"/>
        <v>3.73</v>
      </c>
      <c r="H625" s="76"/>
      <c r="I625" s="47">
        <f t="shared" si="44"/>
        <v>0</v>
      </c>
      <c r="J625" s="47" t="s">
        <v>4973</v>
      </c>
      <c r="K625" s="610"/>
    </row>
    <row r="626" spans="1:11">
      <c r="A626" s="34">
        <v>25042</v>
      </c>
      <c r="B626" s="24" t="s">
        <v>137</v>
      </c>
      <c r="C626" s="22" t="s">
        <v>1226</v>
      </c>
      <c r="D626" s="610" t="str">
        <f t="shared" si="46"/>
        <v>Фото</v>
      </c>
      <c r="E626" s="235" t="s">
        <v>351</v>
      </c>
      <c r="F626" s="48">
        <v>4.8</v>
      </c>
      <c r="G626" s="48">
        <f t="shared" si="47"/>
        <v>179.04</v>
      </c>
      <c r="H626" s="76"/>
      <c r="I626" s="47">
        <f t="shared" si="44"/>
        <v>0</v>
      </c>
      <c r="J626" s="47" t="s">
        <v>4974</v>
      </c>
      <c r="K626" s="610"/>
    </row>
    <row r="627" spans="1:11">
      <c r="A627" s="34">
        <v>25043</v>
      </c>
      <c r="B627" s="24" t="s">
        <v>137</v>
      </c>
      <c r="C627" s="18" t="s">
        <v>3414</v>
      </c>
      <c r="D627" s="610" t="str">
        <f t="shared" si="46"/>
        <v>Фото</v>
      </c>
      <c r="E627" s="235" t="s">
        <v>351</v>
      </c>
      <c r="F627" s="50">
        <v>1.5</v>
      </c>
      <c r="G627" s="48">
        <f t="shared" si="47"/>
        <v>55.949999999999996</v>
      </c>
      <c r="H627" s="76"/>
      <c r="I627" s="47">
        <f t="shared" si="44"/>
        <v>0</v>
      </c>
      <c r="J627" s="47" t="s">
        <v>4975</v>
      </c>
      <c r="K627" s="610"/>
    </row>
    <row r="628" spans="1:11">
      <c r="A628" s="34">
        <v>12503</v>
      </c>
      <c r="B628" s="24" t="s">
        <v>137</v>
      </c>
      <c r="C628" s="18" t="s">
        <v>4346</v>
      </c>
      <c r="D628" s="610" t="str">
        <f t="shared" si="46"/>
        <v>Фото</v>
      </c>
      <c r="E628" s="235" t="s">
        <v>351</v>
      </c>
      <c r="F628" s="50">
        <v>0.2</v>
      </c>
      <c r="G628" s="48">
        <f t="shared" si="47"/>
        <v>7.46</v>
      </c>
      <c r="H628" s="76"/>
      <c r="I628" s="47">
        <f t="shared" si="44"/>
        <v>0</v>
      </c>
      <c r="J628" s="47" t="s">
        <v>4976</v>
      </c>
      <c r="K628" s="610"/>
    </row>
    <row r="629" spans="1:11">
      <c r="A629" s="34">
        <v>12501</v>
      </c>
      <c r="B629" s="24" t="s">
        <v>137</v>
      </c>
      <c r="C629" s="18" t="s">
        <v>4347</v>
      </c>
      <c r="D629" s="610" t="str">
        <f t="shared" si="46"/>
        <v>Фото</v>
      </c>
      <c r="E629" s="235" t="s">
        <v>351</v>
      </c>
      <c r="F629" s="50">
        <v>0.2</v>
      </c>
      <c r="G629" s="48">
        <f t="shared" si="47"/>
        <v>7.46</v>
      </c>
      <c r="H629" s="76"/>
      <c r="I629" s="47">
        <f t="shared" ref="I629:I692" si="48">F629*H629</f>
        <v>0</v>
      </c>
      <c r="J629" s="47" t="s">
        <v>4977</v>
      </c>
      <c r="K629" s="610"/>
    </row>
    <row r="630" spans="1:11">
      <c r="A630" s="34">
        <v>25047</v>
      </c>
      <c r="B630" s="489" t="s">
        <v>137</v>
      </c>
      <c r="C630" s="18" t="s">
        <v>2658</v>
      </c>
      <c r="D630" s="610" t="str">
        <f t="shared" si="46"/>
        <v>Фото</v>
      </c>
      <c r="E630" s="235" t="s">
        <v>351</v>
      </c>
      <c r="F630" s="50">
        <v>3.5</v>
      </c>
      <c r="G630" s="48">
        <f t="shared" si="47"/>
        <v>130.54999999999998</v>
      </c>
      <c r="H630" s="76"/>
      <c r="I630" s="47">
        <f t="shared" si="48"/>
        <v>0</v>
      </c>
      <c r="J630" s="47" t="s">
        <v>4981</v>
      </c>
      <c r="K630" s="610"/>
    </row>
    <row r="631" spans="1:11">
      <c r="A631" s="34">
        <v>36024</v>
      </c>
      <c r="B631" s="306" t="s">
        <v>160</v>
      </c>
      <c r="C631" s="22" t="s">
        <v>1228</v>
      </c>
      <c r="D631" s="610" t="str">
        <f t="shared" si="46"/>
        <v>Фото</v>
      </c>
      <c r="E631" s="235" t="s">
        <v>351</v>
      </c>
      <c r="F631" s="50">
        <v>5</v>
      </c>
      <c r="G631" s="48">
        <f t="shared" si="47"/>
        <v>186.5</v>
      </c>
      <c r="H631" s="76"/>
      <c r="I631" s="47">
        <f t="shared" si="48"/>
        <v>0</v>
      </c>
      <c r="J631" s="47" t="s">
        <v>4980</v>
      </c>
      <c r="K631" s="610"/>
    </row>
    <row r="632" spans="1:11">
      <c r="A632" s="34">
        <v>36023</v>
      </c>
      <c r="B632" s="306" t="s">
        <v>160</v>
      </c>
      <c r="C632" s="22" t="s">
        <v>1229</v>
      </c>
      <c r="D632" s="610" t="str">
        <f t="shared" si="46"/>
        <v>Фото</v>
      </c>
      <c r="E632" s="355" t="s">
        <v>351</v>
      </c>
      <c r="F632" s="50">
        <v>5</v>
      </c>
      <c r="G632" s="48">
        <f t="shared" si="47"/>
        <v>186.5</v>
      </c>
      <c r="H632" s="76"/>
      <c r="I632" s="47">
        <f t="shared" si="48"/>
        <v>0</v>
      </c>
      <c r="J632" s="47" t="s">
        <v>4979</v>
      </c>
      <c r="K632" s="610"/>
    </row>
    <row r="633" spans="1:11">
      <c r="A633" s="34">
        <v>25045</v>
      </c>
      <c r="B633" s="24" t="s">
        <v>137</v>
      </c>
      <c r="C633" s="22" t="s">
        <v>1227</v>
      </c>
      <c r="D633" s="610" t="str">
        <f t="shared" si="46"/>
        <v>Фото</v>
      </c>
      <c r="E633" s="235" t="s">
        <v>351</v>
      </c>
      <c r="F633" s="50">
        <v>2.8</v>
      </c>
      <c r="G633" s="48">
        <f t="shared" si="47"/>
        <v>104.43999999999998</v>
      </c>
      <c r="H633" s="76"/>
      <c r="I633" s="47">
        <f t="shared" si="48"/>
        <v>0</v>
      </c>
      <c r="J633" s="47" t="s">
        <v>4978</v>
      </c>
      <c r="K633" s="610"/>
    </row>
    <row r="634" spans="1:11">
      <c r="A634" s="35">
        <v>25046</v>
      </c>
      <c r="B634" s="24" t="s">
        <v>137</v>
      </c>
      <c r="C634" s="365" t="s">
        <v>1230</v>
      </c>
      <c r="D634" s="610" t="str">
        <f t="shared" si="46"/>
        <v>Фото</v>
      </c>
      <c r="E634" s="235" t="s">
        <v>351</v>
      </c>
      <c r="F634" s="48">
        <v>4.5</v>
      </c>
      <c r="G634" s="48">
        <f t="shared" si="47"/>
        <v>167.85</v>
      </c>
      <c r="H634" s="76"/>
      <c r="I634" s="47">
        <f t="shared" si="48"/>
        <v>0</v>
      </c>
      <c r="J634" s="47" t="s">
        <v>4982</v>
      </c>
      <c r="K634" s="610"/>
    </row>
    <row r="635" spans="1:11">
      <c r="A635" s="34">
        <v>25109</v>
      </c>
      <c r="B635" s="24" t="s">
        <v>137</v>
      </c>
      <c r="C635" s="18" t="s">
        <v>3396</v>
      </c>
      <c r="D635" s="610" t="str">
        <f t="shared" si="46"/>
        <v>Фото</v>
      </c>
      <c r="E635" s="534" t="s">
        <v>134</v>
      </c>
      <c r="F635" s="50">
        <v>7</v>
      </c>
      <c r="G635" s="48">
        <f t="shared" si="47"/>
        <v>261.09999999999997</v>
      </c>
      <c r="H635" s="76"/>
      <c r="I635" s="47">
        <f t="shared" si="48"/>
        <v>0</v>
      </c>
      <c r="J635" s="47" t="s">
        <v>4965</v>
      </c>
      <c r="K635" s="610"/>
    </row>
    <row r="636" spans="1:11">
      <c r="A636" s="10">
        <v>13432</v>
      </c>
      <c r="B636" s="24" t="s">
        <v>137</v>
      </c>
      <c r="C636" s="276" t="s">
        <v>1231</v>
      </c>
      <c r="D636" s="610" t="str">
        <f t="shared" si="46"/>
        <v>Фото</v>
      </c>
      <c r="E636" s="235" t="s">
        <v>351</v>
      </c>
      <c r="F636" s="52">
        <v>0.8</v>
      </c>
      <c r="G636" s="48">
        <f t="shared" si="47"/>
        <v>29.84</v>
      </c>
      <c r="H636" s="76"/>
      <c r="I636" s="47">
        <f t="shared" si="48"/>
        <v>0</v>
      </c>
      <c r="J636" s="47" t="s">
        <v>4985</v>
      </c>
      <c r="K636" s="610"/>
    </row>
    <row r="637" spans="1:11">
      <c r="A637" s="10">
        <v>25054</v>
      </c>
      <c r="B637" s="24" t="s">
        <v>137</v>
      </c>
      <c r="C637" s="19" t="s">
        <v>1281</v>
      </c>
      <c r="D637" s="610" t="str">
        <f t="shared" si="46"/>
        <v>Фото</v>
      </c>
      <c r="E637" s="235" t="s">
        <v>351</v>
      </c>
      <c r="F637" s="52">
        <v>0.6</v>
      </c>
      <c r="G637" s="48">
        <f t="shared" si="47"/>
        <v>22.38</v>
      </c>
      <c r="H637" s="76"/>
      <c r="I637" s="47">
        <f t="shared" si="48"/>
        <v>0</v>
      </c>
      <c r="J637" s="47" t="s">
        <v>4990</v>
      </c>
      <c r="K637" s="610"/>
    </row>
    <row r="638" spans="1:11">
      <c r="A638" s="38">
        <v>25055</v>
      </c>
      <c r="B638" s="24" t="s">
        <v>137</v>
      </c>
      <c r="C638" s="19" t="s">
        <v>1282</v>
      </c>
      <c r="D638" s="610" t="str">
        <f t="shared" si="46"/>
        <v>Фото</v>
      </c>
      <c r="E638" s="235" t="s">
        <v>351</v>
      </c>
      <c r="F638" s="52">
        <v>1</v>
      </c>
      <c r="G638" s="48">
        <f t="shared" si="47"/>
        <v>37.299999999999997</v>
      </c>
      <c r="H638" s="76"/>
      <c r="I638" s="47">
        <f t="shared" si="48"/>
        <v>0</v>
      </c>
      <c r="J638" s="47" t="s">
        <v>4991</v>
      </c>
      <c r="K638" s="610"/>
    </row>
    <row r="639" spans="1:11">
      <c r="A639" s="10">
        <v>25056</v>
      </c>
      <c r="B639" s="24" t="s">
        <v>137</v>
      </c>
      <c r="C639" s="19" t="s">
        <v>1283</v>
      </c>
      <c r="D639" s="610" t="str">
        <f t="shared" si="46"/>
        <v>Фото</v>
      </c>
      <c r="E639" s="235" t="s">
        <v>351</v>
      </c>
      <c r="F639" s="52">
        <v>1</v>
      </c>
      <c r="G639" s="48">
        <f t="shared" si="47"/>
        <v>37.299999999999997</v>
      </c>
      <c r="H639" s="76"/>
      <c r="I639" s="47">
        <f t="shared" si="48"/>
        <v>0</v>
      </c>
      <c r="J639" s="47" t="s">
        <v>4992</v>
      </c>
      <c r="K639" s="610"/>
    </row>
    <row r="640" spans="1:11">
      <c r="A640" s="38">
        <v>25049</v>
      </c>
      <c r="B640" s="24" t="s">
        <v>137</v>
      </c>
      <c r="C640" s="19" t="s">
        <v>1284</v>
      </c>
      <c r="D640" s="610" t="str">
        <f t="shared" si="46"/>
        <v>Фото</v>
      </c>
      <c r="E640" s="235" t="s">
        <v>351</v>
      </c>
      <c r="F640" s="52">
        <v>1</v>
      </c>
      <c r="G640" s="48">
        <f t="shared" si="47"/>
        <v>37.299999999999997</v>
      </c>
      <c r="H640" s="76"/>
      <c r="I640" s="47">
        <f t="shared" si="48"/>
        <v>0</v>
      </c>
      <c r="J640" s="47" t="s">
        <v>4993</v>
      </c>
      <c r="K640" s="610"/>
    </row>
    <row r="641" spans="1:11">
      <c r="A641" s="10">
        <v>25050</v>
      </c>
      <c r="B641" s="24" t="s">
        <v>137</v>
      </c>
      <c r="C641" s="19" t="s">
        <v>1285</v>
      </c>
      <c r="D641" s="610" t="str">
        <f t="shared" si="46"/>
        <v>Фото</v>
      </c>
      <c r="E641" s="235" t="s">
        <v>351</v>
      </c>
      <c r="F641" s="52">
        <v>1.3</v>
      </c>
      <c r="G641" s="48">
        <f t="shared" si="47"/>
        <v>48.489999999999995</v>
      </c>
      <c r="H641" s="76"/>
      <c r="I641" s="47">
        <f t="shared" si="48"/>
        <v>0</v>
      </c>
      <c r="J641" s="47" t="s">
        <v>4994</v>
      </c>
      <c r="K641" s="610"/>
    </row>
    <row r="642" spans="1:11">
      <c r="A642" s="10">
        <v>36025</v>
      </c>
      <c r="B642" s="306" t="s">
        <v>160</v>
      </c>
      <c r="C642" s="19" t="s">
        <v>1286</v>
      </c>
      <c r="D642" s="610" t="str">
        <f t="shared" si="46"/>
        <v>Фото</v>
      </c>
      <c r="E642" s="235" t="s">
        <v>351</v>
      </c>
      <c r="F642" s="52">
        <v>1.5</v>
      </c>
      <c r="G642" s="48">
        <f t="shared" si="47"/>
        <v>55.949999999999996</v>
      </c>
      <c r="H642" s="76"/>
      <c r="I642" s="47">
        <f t="shared" si="48"/>
        <v>0</v>
      </c>
      <c r="J642" s="47" t="s">
        <v>4986</v>
      </c>
      <c r="K642" s="610"/>
    </row>
    <row r="643" spans="1:11">
      <c r="A643" s="10">
        <v>25051</v>
      </c>
      <c r="B643" s="24" t="s">
        <v>137</v>
      </c>
      <c r="C643" s="19" t="s">
        <v>1287</v>
      </c>
      <c r="D643" s="610" t="str">
        <f t="shared" si="46"/>
        <v>Фото</v>
      </c>
      <c r="E643" s="235" t="s">
        <v>351</v>
      </c>
      <c r="F643" s="52">
        <v>1</v>
      </c>
      <c r="G643" s="48">
        <f t="shared" si="47"/>
        <v>37.299999999999997</v>
      </c>
      <c r="H643" s="76"/>
      <c r="I643" s="47">
        <f t="shared" si="48"/>
        <v>0</v>
      </c>
      <c r="J643" s="47" t="s">
        <v>4995</v>
      </c>
      <c r="K643" s="610"/>
    </row>
    <row r="644" spans="1:11">
      <c r="A644" s="10">
        <v>36026</v>
      </c>
      <c r="B644" s="306" t="s">
        <v>160</v>
      </c>
      <c r="C644" s="19" t="s">
        <v>1288</v>
      </c>
      <c r="D644" s="610" t="str">
        <f t="shared" si="46"/>
        <v>Фото</v>
      </c>
      <c r="E644" s="235" t="s">
        <v>351</v>
      </c>
      <c r="F644" s="52">
        <v>1.5</v>
      </c>
      <c r="G644" s="48">
        <f t="shared" si="47"/>
        <v>55.949999999999996</v>
      </c>
      <c r="H644" s="76"/>
      <c r="I644" s="47">
        <f t="shared" si="48"/>
        <v>0</v>
      </c>
      <c r="J644" s="47" t="s">
        <v>4987</v>
      </c>
      <c r="K644" s="610"/>
    </row>
    <row r="645" spans="1:11">
      <c r="A645" s="10">
        <v>25053</v>
      </c>
      <c r="B645" s="24" t="s">
        <v>137</v>
      </c>
      <c r="C645" s="19" t="s">
        <v>1289</v>
      </c>
      <c r="D645" s="610" t="str">
        <f t="shared" si="46"/>
        <v>Фото</v>
      </c>
      <c r="E645" s="235" t="s">
        <v>351</v>
      </c>
      <c r="F645" s="52">
        <v>1</v>
      </c>
      <c r="G645" s="48">
        <f t="shared" si="47"/>
        <v>37.299999999999997</v>
      </c>
      <c r="H645" s="76"/>
      <c r="I645" s="47">
        <f t="shared" si="48"/>
        <v>0</v>
      </c>
      <c r="J645" s="47" t="s">
        <v>4996</v>
      </c>
      <c r="K645" s="610"/>
    </row>
    <row r="646" spans="1:11">
      <c r="A646" s="10">
        <v>36027</v>
      </c>
      <c r="B646" s="306" t="s">
        <v>160</v>
      </c>
      <c r="C646" s="19" t="s">
        <v>1290</v>
      </c>
      <c r="D646" s="610" t="str">
        <f t="shared" si="46"/>
        <v>Фото</v>
      </c>
      <c r="E646" s="507" t="s">
        <v>351</v>
      </c>
      <c r="F646" s="52">
        <v>1.5</v>
      </c>
      <c r="G646" s="48">
        <f t="shared" si="47"/>
        <v>55.949999999999996</v>
      </c>
      <c r="H646" s="76"/>
      <c r="I646" s="47">
        <f t="shared" si="48"/>
        <v>0</v>
      </c>
      <c r="J646" s="47" t="s">
        <v>4988</v>
      </c>
      <c r="K646" s="610"/>
    </row>
    <row r="647" spans="1:11">
      <c r="A647" s="10">
        <v>25052</v>
      </c>
      <c r="B647" s="7" t="s">
        <v>137</v>
      </c>
      <c r="C647" s="19" t="s">
        <v>1291</v>
      </c>
      <c r="D647" s="610" t="str">
        <f t="shared" ref="D647:D710" si="49">HYPERLINK(J647,"Фото")</f>
        <v>Фото</v>
      </c>
      <c r="E647" s="235" t="s">
        <v>351</v>
      </c>
      <c r="F647" s="52">
        <v>1</v>
      </c>
      <c r="G647" s="48">
        <f t="shared" si="47"/>
        <v>37.299999999999997</v>
      </c>
      <c r="H647" s="76"/>
      <c r="I647" s="47">
        <f t="shared" si="48"/>
        <v>0</v>
      </c>
      <c r="J647" s="47" t="s">
        <v>7936</v>
      </c>
      <c r="K647" s="610"/>
    </row>
    <row r="648" spans="1:11">
      <c r="A648" s="10">
        <v>36028</v>
      </c>
      <c r="B648" s="306" t="s">
        <v>160</v>
      </c>
      <c r="C648" s="19" t="s">
        <v>1292</v>
      </c>
      <c r="D648" s="610" t="str">
        <f t="shared" si="49"/>
        <v>Фото</v>
      </c>
      <c r="E648" s="507" t="s">
        <v>351</v>
      </c>
      <c r="F648" s="52">
        <v>1.5</v>
      </c>
      <c r="G648" s="48">
        <f t="shared" si="47"/>
        <v>55.949999999999996</v>
      </c>
      <c r="H648" s="76"/>
      <c r="I648" s="47">
        <f t="shared" si="48"/>
        <v>0</v>
      </c>
      <c r="J648" s="47" t="s">
        <v>4989</v>
      </c>
      <c r="K648" s="610"/>
    </row>
    <row r="649" spans="1:11">
      <c r="A649" s="38">
        <v>11270</v>
      </c>
      <c r="B649" s="304" t="s">
        <v>69</v>
      </c>
      <c r="C649" s="19" t="s">
        <v>1232</v>
      </c>
      <c r="D649" s="610" t="str">
        <f t="shared" si="49"/>
        <v>Фото</v>
      </c>
      <c r="E649" s="235" t="s">
        <v>351</v>
      </c>
      <c r="F649" s="52">
        <v>1</v>
      </c>
      <c r="G649" s="48">
        <f t="shared" si="47"/>
        <v>37.299999999999997</v>
      </c>
      <c r="H649" s="76"/>
      <c r="I649" s="47">
        <f t="shared" si="48"/>
        <v>0</v>
      </c>
      <c r="J649" s="47" t="s">
        <v>7920</v>
      </c>
      <c r="K649" s="610"/>
    </row>
    <row r="650" spans="1:11">
      <c r="A650" s="10">
        <v>16073</v>
      </c>
      <c r="B650" s="7" t="s">
        <v>137</v>
      </c>
      <c r="C650" s="19" t="s">
        <v>664</v>
      </c>
      <c r="D650" s="610" t="str">
        <f t="shared" si="49"/>
        <v>Фото</v>
      </c>
      <c r="E650" s="235" t="s">
        <v>351</v>
      </c>
      <c r="F650" s="52">
        <v>4</v>
      </c>
      <c r="G650" s="48">
        <f t="shared" si="47"/>
        <v>149.19999999999999</v>
      </c>
      <c r="H650" s="76"/>
      <c r="I650" s="47">
        <f t="shared" si="48"/>
        <v>0</v>
      </c>
      <c r="J650" s="47" t="s">
        <v>7933</v>
      </c>
      <c r="K650" s="610"/>
    </row>
    <row r="651" spans="1:11">
      <c r="A651" s="10">
        <v>11375</v>
      </c>
      <c r="B651" s="7" t="s">
        <v>137</v>
      </c>
      <c r="C651" s="19" t="s">
        <v>665</v>
      </c>
      <c r="D651" s="610" t="str">
        <f t="shared" si="49"/>
        <v>Фото</v>
      </c>
      <c r="E651" s="235" t="s">
        <v>351</v>
      </c>
      <c r="F651" s="52">
        <v>3.5</v>
      </c>
      <c r="G651" s="48">
        <f t="shared" si="47"/>
        <v>130.54999999999998</v>
      </c>
      <c r="H651" s="76"/>
      <c r="I651" s="47">
        <f t="shared" si="48"/>
        <v>0</v>
      </c>
      <c r="J651" s="47" t="s">
        <v>7923</v>
      </c>
      <c r="K651" s="610"/>
    </row>
    <row r="652" spans="1:11">
      <c r="A652" s="10">
        <v>11376</v>
      </c>
      <c r="B652" s="7" t="s">
        <v>137</v>
      </c>
      <c r="C652" s="19" t="s">
        <v>666</v>
      </c>
      <c r="D652" s="610" t="str">
        <f t="shared" si="49"/>
        <v>Фото</v>
      </c>
      <c r="E652" s="539" t="s">
        <v>134</v>
      </c>
      <c r="F652" s="52">
        <v>3.5</v>
      </c>
      <c r="G652" s="48">
        <f t="shared" si="47"/>
        <v>130.54999999999998</v>
      </c>
      <c r="H652" s="76"/>
      <c r="I652" s="47">
        <f t="shared" si="48"/>
        <v>0</v>
      </c>
      <c r="J652" s="47" t="s">
        <v>7924</v>
      </c>
      <c r="K652" s="610"/>
    </row>
    <row r="653" spans="1:11">
      <c r="A653" s="10">
        <v>40451</v>
      </c>
      <c r="B653" s="332" t="s">
        <v>3815</v>
      </c>
      <c r="C653" s="19" t="s">
        <v>1735</v>
      </c>
      <c r="D653" s="610" t="str">
        <f t="shared" si="49"/>
        <v>Фото</v>
      </c>
      <c r="E653" s="235" t="s">
        <v>351</v>
      </c>
      <c r="F653" s="52">
        <v>6.5</v>
      </c>
      <c r="G653" s="48">
        <f t="shared" si="47"/>
        <v>242.45</v>
      </c>
      <c r="H653" s="76"/>
      <c r="I653" s="47">
        <f t="shared" si="48"/>
        <v>0</v>
      </c>
      <c r="J653" s="47" t="s">
        <v>7941</v>
      </c>
      <c r="K653" s="610"/>
    </row>
    <row r="654" spans="1:11">
      <c r="A654" s="34">
        <v>25057</v>
      </c>
      <c r="B654" s="24" t="s">
        <v>137</v>
      </c>
      <c r="C654" s="22" t="s">
        <v>1233</v>
      </c>
      <c r="D654" s="610" t="str">
        <f t="shared" si="49"/>
        <v>Фото</v>
      </c>
      <c r="E654" s="235" t="s">
        <v>351</v>
      </c>
      <c r="F654" s="48">
        <v>0.4</v>
      </c>
      <c r="G654" s="48">
        <f t="shared" si="47"/>
        <v>14.92</v>
      </c>
      <c r="H654" s="76"/>
      <c r="I654" s="47">
        <f t="shared" si="48"/>
        <v>0</v>
      </c>
      <c r="J654" s="47" t="s">
        <v>4984</v>
      </c>
      <c r="K654" s="610"/>
    </row>
    <row r="655" spans="1:11">
      <c r="A655" s="35">
        <v>40117</v>
      </c>
      <c r="B655" s="24" t="s">
        <v>137</v>
      </c>
      <c r="C655" s="21" t="s">
        <v>3337</v>
      </c>
      <c r="D655" s="610" t="str">
        <f t="shared" si="49"/>
        <v>Фото</v>
      </c>
      <c r="E655" s="235" t="s">
        <v>351</v>
      </c>
      <c r="F655" s="48">
        <v>1</v>
      </c>
      <c r="G655" s="48">
        <f t="shared" si="47"/>
        <v>37.299999999999997</v>
      </c>
      <c r="H655" s="76"/>
      <c r="I655" s="47">
        <f t="shared" si="48"/>
        <v>0</v>
      </c>
      <c r="J655" s="47" t="s">
        <v>4983</v>
      </c>
      <c r="K655" s="610"/>
    </row>
    <row r="656" spans="1:11">
      <c r="A656" s="35">
        <v>12139</v>
      </c>
      <c r="B656" s="9" t="s">
        <v>137</v>
      </c>
      <c r="C656" s="21" t="s">
        <v>2532</v>
      </c>
      <c r="D656" s="610" t="str">
        <f t="shared" si="49"/>
        <v>Фото</v>
      </c>
      <c r="E656" s="235" t="s">
        <v>351</v>
      </c>
      <c r="F656" s="48">
        <v>1</v>
      </c>
      <c r="G656" s="48">
        <f t="shared" si="47"/>
        <v>37.299999999999997</v>
      </c>
      <c r="H656" s="76"/>
      <c r="I656" s="47">
        <f t="shared" si="48"/>
        <v>0</v>
      </c>
      <c r="J656" s="47" t="s">
        <v>8261</v>
      </c>
      <c r="K656" s="610"/>
    </row>
    <row r="657" spans="1:11">
      <c r="A657" s="35">
        <v>13760</v>
      </c>
      <c r="B657" s="9" t="s">
        <v>137</v>
      </c>
      <c r="C657" s="21" t="s">
        <v>3607</v>
      </c>
      <c r="D657" s="610" t="str">
        <f t="shared" si="49"/>
        <v>Фото</v>
      </c>
      <c r="E657" s="235" t="s">
        <v>351</v>
      </c>
      <c r="F657" s="48">
        <v>1</v>
      </c>
      <c r="G657" s="48">
        <f t="shared" si="47"/>
        <v>37.299999999999997</v>
      </c>
      <c r="H657" s="76"/>
      <c r="I657" s="47">
        <f t="shared" si="48"/>
        <v>0</v>
      </c>
      <c r="J657" s="47" t="s">
        <v>8484</v>
      </c>
      <c r="K657" s="610"/>
    </row>
    <row r="658" spans="1:11">
      <c r="A658" s="34">
        <v>11025</v>
      </c>
      <c r="B658" s="322" t="s">
        <v>48</v>
      </c>
      <c r="C658" s="18" t="s">
        <v>3119</v>
      </c>
      <c r="D658" s="610" t="str">
        <f t="shared" si="49"/>
        <v>Фото</v>
      </c>
      <c r="E658" s="235" t="s">
        <v>351</v>
      </c>
      <c r="F658" s="48">
        <v>2.8</v>
      </c>
      <c r="G658" s="48">
        <f t="shared" si="47"/>
        <v>104.43999999999998</v>
      </c>
      <c r="H658" s="76"/>
      <c r="I658" s="47">
        <f t="shared" si="48"/>
        <v>0</v>
      </c>
      <c r="J658" s="47" t="s">
        <v>4998</v>
      </c>
      <c r="K658" s="610"/>
    </row>
    <row r="659" spans="1:11">
      <c r="A659" s="34">
        <v>12822</v>
      </c>
      <c r="B659" s="24" t="s">
        <v>137</v>
      </c>
      <c r="C659" s="18" t="s">
        <v>2840</v>
      </c>
      <c r="D659" s="610" t="str">
        <f t="shared" si="49"/>
        <v>Фото</v>
      </c>
      <c r="E659" s="235" t="s">
        <v>351</v>
      </c>
      <c r="F659" s="48">
        <v>3.5</v>
      </c>
      <c r="G659" s="48">
        <f t="shared" si="47"/>
        <v>130.54999999999998</v>
      </c>
      <c r="H659" s="76"/>
      <c r="I659" s="47">
        <f t="shared" si="48"/>
        <v>0</v>
      </c>
      <c r="J659" s="47" t="s">
        <v>8558</v>
      </c>
      <c r="K659" s="610"/>
    </row>
    <row r="660" spans="1:11">
      <c r="A660" s="34">
        <v>26030</v>
      </c>
      <c r="B660" s="24" t="s">
        <v>137</v>
      </c>
      <c r="C660" s="18" t="s">
        <v>4334</v>
      </c>
      <c r="D660" s="610" t="str">
        <f t="shared" si="49"/>
        <v>Фото</v>
      </c>
      <c r="E660" s="235" t="s">
        <v>351</v>
      </c>
      <c r="F660" s="50">
        <v>9.5</v>
      </c>
      <c r="G660" s="48">
        <f t="shared" si="47"/>
        <v>354.34999999999997</v>
      </c>
      <c r="H660" s="76"/>
      <c r="I660" s="47">
        <f t="shared" si="48"/>
        <v>0</v>
      </c>
      <c r="J660" s="47" t="s">
        <v>4999</v>
      </c>
      <c r="K660" s="610"/>
    </row>
    <row r="661" spans="1:11">
      <c r="A661" s="34">
        <v>11712</v>
      </c>
      <c r="B661" s="312" t="s">
        <v>686</v>
      </c>
      <c r="C661" s="18" t="s">
        <v>803</v>
      </c>
      <c r="D661" s="610" t="str">
        <f t="shared" si="49"/>
        <v>Фото</v>
      </c>
      <c r="E661" s="507" t="s">
        <v>351</v>
      </c>
      <c r="F661" s="50">
        <v>12</v>
      </c>
      <c r="G661" s="48">
        <f t="shared" si="47"/>
        <v>447.59999999999997</v>
      </c>
      <c r="H661" s="76"/>
      <c r="I661" s="47">
        <f t="shared" si="48"/>
        <v>0</v>
      </c>
      <c r="J661" s="47" t="s">
        <v>7202</v>
      </c>
      <c r="K661" s="610"/>
    </row>
    <row r="662" spans="1:11">
      <c r="A662" s="34">
        <v>25061</v>
      </c>
      <c r="B662" s="24" t="s">
        <v>137</v>
      </c>
      <c r="C662" s="18" t="s">
        <v>3831</v>
      </c>
      <c r="D662" s="610" t="str">
        <f t="shared" si="49"/>
        <v>Фото</v>
      </c>
      <c r="E662" s="235" t="s">
        <v>351</v>
      </c>
      <c r="F662" s="50">
        <v>9.5</v>
      </c>
      <c r="G662" s="48">
        <f t="shared" si="47"/>
        <v>354.34999999999997</v>
      </c>
      <c r="H662" s="76"/>
      <c r="I662" s="47">
        <f t="shared" si="48"/>
        <v>0</v>
      </c>
      <c r="J662" s="47" t="s">
        <v>5000</v>
      </c>
      <c r="K662" s="610"/>
    </row>
    <row r="663" spans="1:11">
      <c r="A663" s="34">
        <v>11701</v>
      </c>
      <c r="B663" s="312" t="s">
        <v>686</v>
      </c>
      <c r="C663" s="18" t="s">
        <v>799</v>
      </c>
      <c r="D663" s="610" t="str">
        <f t="shared" si="49"/>
        <v>Фото</v>
      </c>
      <c r="E663" s="235" t="s">
        <v>351</v>
      </c>
      <c r="F663" s="50">
        <v>12</v>
      </c>
      <c r="G663" s="48">
        <f t="shared" si="47"/>
        <v>447.59999999999997</v>
      </c>
      <c r="H663" s="76"/>
      <c r="I663" s="47">
        <f t="shared" si="48"/>
        <v>0</v>
      </c>
      <c r="J663" s="47" t="s">
        <v>7088</v>
      </c>
      <c r="K663" s="610"/>
    </row>
    <row r="664" spans="1:11">
      <c r="A664" s="34">
        <v>12951</v>
      </c>
      <c r="B664" s="332" t="s">
        <v>3290</v>
      </c>
      <c r="C664" s="18" t="s">
        <v>4372</v>
      </c>
      <c r="D664" s="610" t="str">
        <f t="shared" si="49"/>
        <v>Фото</v>
      </c>
      <c r="E664" s="235" t="s">
        <v>351</v>
      </c>
      <c r="F664" s="50">
        <v>12</v>
      </c>
      <c r="G664" s="48">
        <f t="shared" ref="G664:G727" si="50">I$2*F664</f>
        <v>447.59999999999997</v>
      </c>
      <c r="H664" s="76"/>
      <c r="I664" s="47">
        <f t="shared" si="48"/>
        <v>0</v>
      </c>
      <c r="J664" s="47" t="s">
        <v>8674</v>
      </c>
      <c r="K664" s="610"/>
    </row>
    <row r="665" spans="1:11">
      <c r="A665" s="34">
        <v>12950</v>
      </c>
      <c r="B665" s="332" t="s">
        <v>3290</v>
      </c>
      <c r="C665" s="18" t="s">
        <v>3293</v>
      </c>
      <c r="D665" s="610" t="str">
        <f t="shared" si="49"/>
        <v>Фото</v>
      </c>
      <c r="E665" s="235" t="s">
        <v>351</v>
      </c>
      <c r="F665" s="50">
        <v>12.5</v>
      </c>
      <c r="G665" s="48">
        <f t="shared" si="50"/>
        <v>466.24999999999994</v>
      </c>
      <c r="H665" s="76"/>
      <c r="I665" s="47">
        <f t="shared" si="48"/>
        <v>0</v>
      </c>
      <c r="J665" s="47" t="s">
        <v>8673</v>
      </c>
      <c r="K665" s="610"/>
    </row>
    <row r="666" spans="1:11">
      <c r="A666" s="10">
        <v>11562</v>
      </c>
      <c r="B666" s="7" t="s">
        <v>137</v>
      </c>
      <c r="C666" s="19" t="s">
        <v>2916</v>
      </c>
      <c r="D666" s="610" t="str">
        <f t="shared" si="49"/>
        <v>Фото</v>
      </c>
      <c r="E666" s="235" t="s">
        <v>351</v>
      </c>
      <c r="F666" s="52">
        <v>22</v>
      </c>
      <c r="G666" s="48">
        <f t="shared" si="50"/>
        <v>820.59999999999991</v>
      </c>
      <c r="H666" s="76"/>
      <c r="I666" s="47">
        <f t="shared" si="48"/>
        <v>0</v>
      </c>
      <c r="J666" s="47" t="s">
        <v>7929</v>
      </c>
      <c r="K666" s="610"/>
    </row>
    <row r="667" spans="1:11">
      <c r="A667" s="10">
        <v>12851</v>
      </c>
      <c r="B667" s="7" t="s">
        <v>137</v>
      </c>
      <c r="C667" s="19" t="s">
        <v>2917</v>
      </c>
      <c r="D667" s="610" t="str">
        <f t="shared" si="49"/>
        <v>Фото</v>
      </c>
      <c r="E667" s="235" t="s">
        <v>351</v>
      </c>
      <c r="F667" s="52">
        <v>20</v>
      </c>
      <c r="G667" s="48">
        <f t="shared" si="50"/>
        <v>746</v>
      </c>
      <c r="H667" s="76"/>
      <c r="I667" s="47">
        <f t="shared" si="48"/>
        <v>0</v>
      </c>
      <c r="J667" s="47" t="s">
        <v>5112</v>
      </c>
      <c r="K667" s="610"/>
    </row>
    <row r="668" spans="1:11">
      <c r="A668" s="10">
        <v>13434</v>
      </c>
      <c r="B668" s="24" t="s">
        <v>137</v>
      </c>
      <c r="C668" s="276" t="s">
        <v>1234</v>
      </c>
      <c r="D668" s="610" t="str">
        <f t="shared" si="49"/>
        <v>Фото</v>
      </c>
      <c r="E668" s="235" t="s">
        <v>351</v>
      </c>
      <c r="F668" s="52">
        <v>13</v>
      </c>
      <c r="G668" s="48">
        <f t="shared" si="50"/>
        <v>484.9</v>
      </c>
      <c r="H668" s="76"/>
      <c r="I668" s="47">
        <f t="shared" si="48"/>
        <v>0</v>
      </c>
      <c r="J668" s="47" t="s">
        <v>5001</v>
      </c>
      <c r="K668" s="610"/>
    </row>
    <row r="669" spans="1:11">
      <c r="A669" s="10">
        <v>13433</v>
      </c>
      <c r="B669" s="24" t="s">
        <v>137</v>
      </c>
      <c r="C669" s="19" t="s">
        <v>2224</v>
      </c>
      <c r="D669" s="610" t="str">
        <f t="shared" si="49"/>
        <v>Фото</v>
      </c>
      <c r="E669" s="235" t="s">
        <v>351</v>
      </c>
      <c r="F669" s="52">
        <v>13</v>
      </c>
      <c r="G669" s="48">
        <f t="shared" si="50"/>
        <v>484.9</v>
      </c>
      <c r="H669" s="76"/>
      <c r="I669" s="47">
        <f t="shared" si="48"/>
        <v>0</v>
      </c>
      <c r="J669" s="47" t="s">
        <v>5002</v>
      </c>
      <c r="K669" s="610"/>
    </row>
    <row r="670" spans="1:11">
      <c r="A670" s="10">
        <v>11930</v>
      </c>
      <c r="B670" s="24" t="s">
        <v>137</v>
      </c>
      <c r="C670" s="19" t="s">
        <v>2225</v>
      </c>
      <c r="D670" s="610" t="str">
        <f t="shared" si="49"/>
        <v>Фото</v>
      </c>
      <c r="E670" s="355" t="s">
        <v>351</v>
      </c>
      <c r="F670" s="52">
        <v>13</v>
      </c>
      <c r="G670" s="48">
        <f t="shared" si="50"/>
        <v>484.9</v>
      </c>
      <c r="H670" s="76"/>
      <c r="I670" s="47">
        <f t="shared" si="48"/>
        <v>0</v>
      </c>
      <c r="J670" s="47" t="s">
        <v>7820</v>
      </c>
      <c r="K670" s="610"/>
    </row>
    <row r="671" spans="1:11">
      <c r="A671" s="10">
        <v>13435</v>
      </c>
      <c r="B671" s="24" t="s">
        <v>137</v>
      </c>
      <c r="C671" s="19" t="s">
        <v>3258</v>
      </c>
      <c r="D671" s="610" t="str">
        <f t="shared" si="49"/>
        <v>Фото</v>
      </c>
      <c r="E671" s="235" t="s">
        <v>351</v>
      </c>
      <c r="F671" s="52">
        <v>9</v>
      </c>
      <c r="G671" s="48">
        <f t="shared" si="50"/>
        <v>335.7</v>
      </c>
      <c r="H671" s="76"/>
      <c r="I671" s="47">
        <f t="shared" si="48"/>
        <v>0</v>
      </c>
      <c r="J671" s="47" t="s">
        <v>5004</v>
      </c>
      <c r="K671" s="610"/>
    </row>
    <row r="672" spans="1:11">
      <c r="A672" s="10">
        <v>13436</v>
      </c>
      <c r="B672" s="24" t="s">
        <v>137</v>
      </c>
      <c r="C672" s="19" t="s">
        <v>3257</v>
      </c>
      <c r="D672" s="610" t="str">
        <f t="shared" si="49"/>
        <v>Фото</v>
      </c>
      <c r="E672" s="235" t="s">
        <v>351</v>
      </c>
      <c r="F672" s="52">
        <v>9</v>
      </c>
      <c r="G672" s="48">
        <f t="shared" si="50"/>
        <v>335.7</v>
      </c>
      <c r="H672" s="76"/>
      <c r="I672" s="47">
        <f t="shared" si="48"/>
        <v>0</v>
      </c>
      <c r="J672" s="47" t="s">
        <v>5003</v>
      </c>
      <c r="K672" s="610"/>
    </row>
    <row r="673" spans="1:11">
      <c r="A673" s="34">
        <v>25066</v>
      </c>
      <c r="B673" s="24" t="s">
        <v>137</v>
      </c>
      <c r="C673" s="18" t="s">
        <v>1293</v>
      </c>
      <c r="D673" s="610" t="str">
        <f t="shared" si="49"/>
        <v>Фото</v>
      </c>
      <c r="E673" s="235" t="s">
        <v>351</v>
      </c>
      <c r="F673" s="50">
        <v>2.4</v>
      </c>
      <c r="G673" s="48">
        <f t="shared" si="50"/>
        <v>89.52</v>
      </c>
      <c r="H673" s="76"/>
      <c r="I673" s="47">
        <f t="shared" si="48"/>
        <v>0</v>
      </c>
      <c r="J673" s="47" t="s">
        <v>5006</v>
      </c>
      <c r="K673" s="610"/>
    </row>
    <row r="674" spans="1:11">
      <c r="A674" s="34">
        <v>25065</v>
      </c>
      <c r="B674" s="24" t="s">
        <v>137</v>
      </c>
      <c r="C674" s="18" t="s">
        <v>4489</v>
      </c>
      <c r="D674" s="610" t="str">
        <f t="shared" si="49"/>
        <v>Фото</v>
      </c>
      <c r="E674" s="235" t="s">
        <v>351</v>
      </c>
      <c r="F674" s="50">
        <v>2</v>
      </c>
      <c r="G674" s="48">
        <f t="shared" si="50"/>
        <v>74.599999999999994</v>
      </c>
      <c r="H674" s="76"/>
      <c r="I674" s="47">
        <f t="shared" si="48"/>
        <v>0</v>
      </c>
      <c r="J674" s="47" t="s">
        <v>5005</v>
      </c>
      <c r="K674" s="610"/>
    </row>
    <row r="675" spans="1:11">
      <c r="A675" s="34">
        <v>25064</v>
      </c>
      <c r="B675" s="24" t="s">
        <v>137</v>
      </c>
      <c r="C675" s="18" t="s">
        <v>1235</v>
      </c>
      <c r="D675" s="610" t="str">
        <f t="shared" si="49"/>
        <v>Фото</v>
      </c>
      <c r="E675" s="235" t="s">
        <v>351</v>
      </c>
      <c r="F675" s="50">
        <v>0.85</v>
      </c>
      <c r="G675" s="48">
        <f t="shared" si="50"/>
        <v>31.704999999999998</v>
      </c>
      <c r="H675" s="76"/>
      <c r="I675" s="47">
        <f t="shared" si="48"/>
        <v>0</v>
      </c>
      <c r="J675" s="47" t="s">
        <v>5007</v>
      </c>
      <c r="K675" s="610"/>
    </row>
    <row r="676" spans="1:11">
      <c r="A676" s="34">
        <v>25067</v>
      </c>
      <c r="B676" s="24" t="s">
        <v>137</v>
      </c>
      <c r="C676" s="22" t="s">
        <v>4532</v>
      </c>
      <c r="D676" s="610" t="str">
        <f t="shared" si="49"/>
        <v>Фото</v>
      </c>
      <c r="E676" s="235" t="s">
        <v>351</v>
      </c>
      <c r="F676" s="50">
        <v>1</v>
      </c>
      <c r="G676" s="48">
        <f t="shared" si="50"/>
        <v>37.299999999999997</v>
      </c>
      <c r="H676" s="76"/>
      <c r="I676" s="47">
        <f t="shared" si="48"/>
        <v>0</v>
      </c>
      <c r="J676" s="47" t="s">
        <v>5010</v>
      </c>
      <c r="K676" s="610"/>
    </row>
    <row r="677" spans="1:11">
      <c r="A677" s="34">
        <v>40704</v>
      </c>
      <c r="B677" s="24" t="s">
        <v>137</v>
      </c>
      <c r="C677" s="22" t="s">
        <v>4533</v>
      </c>
      <c r="D677" s="610" t="str">
        <f t="shared" si="49"/>
        <v>Фото</v>
      </c>
      <c r="E677" s="235" t="s">
        <v>351</v>
      </c>
      <c r="F677" s="48">
        <v>2</v>
      </c>
      <c r="G677" s="48">
        <f t="shared" si="50"/>
        <v>74.599999999999994</v>
      </c>
      <c r="H677" s="76"/>
      <c r="I677" s="47">
        <f t="shared" si="48"/>
        <v>0</v>
      </c>
      <c r="J677" s="47" t="s">
        <v>5009</v>
      </c>
      <c r="K677" s="610"/>
    </row>
    <row r="678" spans="1:11">
      <c r="A678" s="34">
        <v>40132</v>
      </c>
      <c r="B678" s="24" t="s">
        <v>137</v>
      </c>
      <c r="C678" s="22" t="s">
        <v>1346</v>
      </c>
      <c r="D678" s="610" t="str">
        <f t="shared" si="49"/>
        <v>Фото</v>
      </c>
      <c r="E678" s="235" t="s">
        <v>351</v>
      </c>
      <c r="F678" s="48">
        <v>6.5</v>
      </c>
      <c r="G678" s="48">
        <f t="shared" si="50"/>
        <v>242.45</v>
      </c>
      <c r="H678" s="76"/>
      <c r="I678" s="47">
        <f t="shared" si="48"/>
        <v>0</v>
      </c>
      <c r="J678" s="47" t="s">
        <v>5008</v>
      </c>
      <c r="K678" s="610"/>
    </row>
    <row r="679" spans="1:11">
      <c r="A679" s="34">
        <v>25070</v>
      </c>
      <c r="B679" s="322" t="s">
        <v>48</v>
      </c>
      <c r="C679" s="18" t="s">
        <v>1236</v>
      </c>
      <c r="D679" s="610" t="str">
        <f t="shared" si="49"/>
        <v>Фото</v>
      </c>
      <c r="E679" s="235" t="s">
        <v>351</v>
      </c>
      <c r="F679" s="50">
        <v>13</v>
      </c>
      <c r="G679" s="48">
        <f t="shared" si="50"/>
        <v>484.9</v>
      </c>
      <c r="H679" s="76"/>
      <c r="I679" s="47">
        <f t="shared" si="48"/>
        <v>0</v>
      </c>
      <c r="J679" s="47" t="s">
        <v>5012</v>
      </c>
      <c r="K679" s="610"/>
    </row>
    <row r="680" spans="1:11">
      <c r="A680" s="34">
        <v>40415</v>
      </c>
      <c r="B680" s="24" t="s">
        <v>137</v>
      </c>
      <c r="C680" s="18" t="s">
        <v>1237</v>
      </c>
      <c r="D680" s="610" t="str">
        <f t="shared" si="49"/>
        <v>Фото</v>
      </c>
      <c r="E680" s="235" t="s">
        <v>351</v>
      </c>
      <c r="F680" s="50">
        <v>7</v>
      </c>
      <c r="G680" s="48">
        <f t="shared" si="50"/>
        <v>261.09999999999997</v>
      </c>
      <c r="H680" s="76"/>
      <c r="I680" s="47">
        <f t="shared" si="48"/>
        <v>0</v>
      </c>
      <c r="J680" s="47" t="s">
        <v>5013</v>
      </c>
      <c r="K680" s="610"/>
    </row>
    <row r="681" spans="1:11">
      <c r="A681" s="34">
        <v>26032</v>
      </c>
      <c r="B681" s="24" t="s">
        <v>137</v>
      </c>
      <c r="C681" s="18" t="s">
        <v>3796</v>
      </c>
      <c r="D681" s="610" t="str">
        <f t="shared" si="49"/>
        <v>Фото</v>
      </c>
      <c r="E681" s="235" t="s">
        <v>351</v>
      </c>
      <c r="F681" s="50">
        <v>2.2999999999999998</v>
      </c>
      <c r="G681" s="48">
        <f t="shared" si="50"/>
        <v>85.789999999999992</v>
      </c>
      <c r="H681" s="76"/>
      <c r="I681" s="47">
        <f t="shared" si="48"/>
        <v>0</v>
      </c>
      <c r="J681" s="47" t="s">
        <v>5014</v>
      </c>
      <c r="K681" s="610"/>
    </row>
    <row r="682" spans="1:11">
      <c r="A682" s="34">
        <v>25072</v>
      </c>
      <c r="B682" s="24" t="s">
        <v>137</v>
      </c>
      <c r="C682" s="18" t="s">
        <v>1238</v>
      </c>
      <c r="D682" s="610" t="str">
        <f t="shared" si="49"/>
        <v>Фото</v>
      </c>
      <c r="E682" s="235" t="s">
        <v>351</v>
      </c>
      <c r="F682" s="50">
        <v>2.5</v>
      </c>
      <c r="G682" s="48">
        <f t="shared" si="50"/>
        <v>93.25</v>
      </c>
      <c r="H682" s="76"/>
      <c r="I682" s="47">
        <f t="shared" si="48"/>
        <v>0</v>
      </c>
      <c r="J682" s="47" t="s">
        <v>5015</v>
      </c>
      <c r="K682" s="610"/>
    </row>
    <row r="683" spans="1:11">
      <c r="A683" s="34">
        <v>25075</v>
      </c>
      <c r="B683" s="24" t="s">
        <v>137</v>
      </c>
      <c r="C683" s="18" t="s">
        <v>1852</v>
      </c>
      <c r="D683" s="610" t="str">
        <f t="shared" si="49"/>
        <v>Фото</v>
      </c>
      <c r="E683" s="235" t="s">
        <v>351</v>
      </c>
      <c r="F683" s="50">
        <v>0.6</v>
      </c>
      <c r="G683" s="48">
        <f t="shared" si="50"/>
        <v>22.38</v>
      </c>
      <c r="H683" s="76"/>
      <c r="I683" s="47">
        <f t="shared" si="48"/>
        <v>0</v>
      </c>
      <c r="J683" s="47" t="s">
        <v>5016</v>
      </c>
      <c r="K683" s="610"/>
    </row>
    <row r="684" spans="1:11">
      <c r="A684" s="34">
        <v>25076</v>
      </c>
      <c r="B684" s="24" t="s">
        <v>137</v>
      </c>
      <c r="C684" s="18" t="s">
        <v>2021</v>
      </c>
      <c r="D684" s="610" t="str">
        <f t="shared" si="49"/>
        <v>Фото</v>
      </c>
      <c r="E684" s="235" t="s">
        <v>351</v>
      </c>
      <c r="F684" s="50">
        <v>1</v>
      </c>
      <c r="G684" s="48">
        <f t="shared" si="50"/>
        <v>37.299999999999997</v>
      </c>
      <c r="H684" s="76"/>
      <c r="I684" s="47">
        <f t="shared" si="48"/>
        <v>0</v>
      </c>
      <c r="J684" s="47" t="s">
        <v>5019</v>
      </c>
      <c r="K684" s="610"/>
    </row>
    <row r="685" spans="1:11">
      <c r="A685" s="34">
        <v>25077</v>
      </c>
      <c r="B685" s="24" t="s">
        <v>137</v>
      </c>
      <c r="C685" s="18" t="s">
        <v>2022</v>
      </c>
      <c r="D685" s="610" t="str">
        <f t="shared" si="49"/>
        <v>Фото</v>
      </c>
      <c r="E685" s="235" t="s">
        <v>351</v>
      </c>
      <c r="F685" s="50">
        <v>1</v>
      </c>
      <c r="G685" s="48">
        <f t="shared" si="50"/>
        <v>37.299999999999997</v>
      </c>
      <c r="H685" s="76"/>
      <c r="I685" s="47">
        <f t="shared" si="48"/>
        <v>0</v>
      </c>
      <c r="J685" s="47" t="s">
        <v>5020</v>
      </c>
      <c r="K685" s="610"/>
    </row>
    <row r="686" spans="1:11">
      <c r="A686" s="34">
        <v>40416</v>
      </c>
      <c r="B686" s="336" t="s">
        <v>140</v>
      </c>
      <c r="C686" s="18" t="s">
        <v>1851</v>
      </c>
      <c r="D686" s="610" t="str">
        <f t="shared" si="49"/>
        <v>Фото</v>
      </c>
      <c r="E686" s="577" t="s">
        <v>351</v>
      </c>
      <c r="F686" s="50">
        <v>3.8</v>
      </c>
      <c r="G686" s="48">
        <f t="shared" si="50"/>
        <v>141.73999999999998</v>
      </c>
      <c r="H686" s="76"/>
      <c r="I686" s="47">
        <f t="shared" si="48"/>
        <v>0</v>
      </c>
      <c r="J686" s="47" t="s">
        <v>5017</v>
      </c>
      <c r="K686" s="610"/>
    </row>
    <row r="687" spans="1:11">
      <c r="A687" s="34">
        <v>25079</v>
      </c>
      <c r="B687" s="336" t="s">
        <v>140</v>
      </c>
      <c r="C687" s="18" t="s">
        <v>2021</v>
      </c>
      <c r="D687" s="610" t="str">
        <f t="shared" si="49"/>
        <v>Фото</v>
      </c>
      <c r="E687" s="235" t="s">
        <v>351</v>
      </c>
      <c r="F687" s="50">
        <v>3.8</v>
      </c>
      <c r="G687" s="48">
        <f t="shared" si="50"/>
        <v>141.73999999999998</v>
      </c>
      <c r="H687" s="76"/>
      <c r="I687" s="47">
        <f t="shared" si="48"/>
        <v>0</v>
      </c>
      <c r="J687" s="47" t="s">
        <v>5018</v>
      </c>
      <c r="K687" s="610"/>
    </row>
    <row r="688" spans="1:11">
      <c r="A688" s="10">
        <v>13438</v>
      </c>
      <c r="B688" s="347" t="s">
        <v>4490</v>
      </c>
      <c r="C688" s="19" t="s">
        <v>1347</v>
      </c>
      <c r="D688" s="610" t="str">
        <f t="shared" si="49"/>
        <v>Фото</v>
      </c>
      <c r="E688" s="235" t="s">
        <v>351</v>
      </c>
      <c r="F688" s="52">
        <v>2.5</v>
      </c>
      <c r="G688" s="48">
        <f t="shared" si="50"/>
        <v>93.25</v>
      </c>
      <c r="H688" s="76"/>
      <c r="I688" s="47">
        <f t="shared" si="48"/>
        <v>0</v>
      </c>
      <c r="J688" s="47" t="s">
        <v>5021</v>
      </c>
      <c r="K688" s="610"/>
    </row>
    <row r="689" spans="1:11">
      <c r="A689" s="10">
        <v>13439</v>
      </c>
      <c r="B689" s="336" t="s">
        <v>140</v>
      </c>
      <c r="C689" s="19" t="s">
        <v>1347</v>
      </c>
      <c r="D689" s="610" t="str">
        <f t="shared" si="49"/>
        <v>Фото</v>
      </c>
      <c r="E689" s="577" t="s">
        <v>351</v>
      </c>
      <c r="F689" s="52">
        <v>3.5</v>
      </c>
      <c r="G689" s="48">
        <f t="shared" si="50"/>
        <v>130.54999999999998</v>
      </c>
      <c r="H689" s="76"/>
      <c r="I689" s="47">
        <f t="shared" si="48"/>
        <v>0</v>
      </c>
      <c r="J689" s="47" t="s">
        <v>5022</v>
      </c>
      <c r="K689" s="610"/>
    </row>
    <row r="690" spans="1:11">
      <c r="A690" s="34">
        <v>25080</v>
      </c>
      <c r="B690" s="23" t="s">
        <v>137</v>
      </c>
      <c r="C690" s="21" t="s">
        <v>3372</v>
      </c>
      <c r="D690" s="610" t="str">
        <f t="shared" si="49"/>
        <v>Фото</v>
      </c>
      <c r="E690" s="239" t="s">
        <v>351</v>
      </c>
      <c r="F690" s="50">
        <v>0.8</v>
      </c>
      <c r="G690" s="48">
        <f t="shared" si="50"/>
        <v>29.84</v>
      </c>
      <c r="H690" s="76"/>
      <c r="I690" s="47">
        <f t="shared" si="48"/>
        <v>0</v>
      </c>
      <c r="J690" s="47" t="s">
        <v>5879</v>
      </c>
      <c r="K690" s="610"/>
    </row>
    <row r="691" spans="1:11">
      <c r="A691" s="34">
        <v>12975</v>
      </c>
      <c r="B691" s="336" t="s">
        <v>4188</v>
      </c>
      <c r="C691" s="21" t="s">
        <v>3372</v>
      </c>
      <c r="D691" s="610" t="str">
        <f t="shared" si="49"/>
        <v>Фото</v>
      </c>
      <c r="E691" s="239" t="s">
        <v>351</v>
      </c>
      <c r="F691" s="50">
        <v>3</v>
      </c>
      <c r="G691" s="48">
        <f t="shared" si="50"/>
        <v>111.89999999999999</v>
      </c>
      <c r="H691" s="76"/>
      <c r="I691" s="47">
        <f t="shared" si="48"/>
        <v>0</v>
      </c>
      <c r="J691" s="47" t="s">
        <v>8697</v>
      </c>
      <c r="K691" s="610"/>
    </row>
    <row r="692" spans="1:11">
      <c r="A692" s="34">
        <v>25081</v>
      </c>
      <c r="B692" s="24" t="s">
        <v>137</v>
      </c>
      <c r="C692" s="18" t="s">
        <v>1601</v>
      </c>
      <c r="D692" s="610" t="str">
        <f t="shared" si="49"/>
        <v>Фото</v>
      </c>
      <c r="E692" s="235" t="s">
        <v>351</v>
      </c>
      <c r="F692" s="50">
        <v>1.8</v>
      </c>
      <c r="G692" s="48">
        <f t="shared" si="50"/>
        <v>67.14</v>
      </c>
      <c r="H692" s="76"/>
      <c r="I692" s="47">
        <f t="shared" si="48"/>
        <v>0</v>
      </c>
      <c r="J692" s="47" t="s">
        <v>5023</v>
      </c>
      <c r="K692" s="610"/>
    </row>
    <row r="693" spans="1:11">
      <c r="A693" s="34">
        <v>40030</v>
      </c>
      <c r="B693" s="7" t="s">
        <v>137</v>
      </c>
      <c r="C693" s="18" t="s">
        <v>3856</v>
      </c>
      <c r="D693" s="610" t="str">
        <f t="shared" si="49"/>
        <v>Фото</v>
      </c>
      <c r="E693" s="235" t="s">
        <v>351</v>
      </c>
      <c r="F693" s="50">
        <v>5</v>
      </c>
      <c r="G693" s="48">
        <f t="shared" si="50"/>
        <v>186.5</v>
      </c>
      <c r="H693" s="76"/>
      <c r="I693" s="47">
        <f t="shared" ref="I693:I756" si="51">F693*H693</f>
        <v>0</v>
      </c>
      <c r="J693" s="47" t="s">
        <v>7939</v>
      </c>
      <c r="K693" s="610"/>
    </row>
    <row r="694" spans="1:11">
      <c r="A694" s="34">
        <v>25171</v>
      </c>
      <c r="B694" s="24" t="s">
        <v>137</v>
      </c>
      <c r="C694" s="18" t="s">
        <v>1239</v>
      </c>
      <c r="D694" s="610" t="str">
        <f t="shared" si="49"/>
        <v>Фото</v>
      </c>
      <c r="E694" s="235" t="s">
        <v>351</v>
      </c>
      <c r="F694" s="50">
        <v>10</v>
      </c>
      <c r="G694" s="48">
        <f t="shared" si="50"/>
        <v>373</v>
      </c>
      <c r="H694" s="76"/>
      <c r="I694" s="47">
        <f t="shared" si="51"/>
        <v>0</v>
      </c>
      <c r="J694" s="47" t="s">
        <v>5024</v>
      </c>
      <c r="K694" s="610"/>
    </row>
    <row r="695" spans="1:11">
      <c r="A695" s="34">
        <v>26031</v>
      </c>
      <c r="B695" s="24" t="s">
        <v>137</v>
      </c>
      <c r="C695" s="22" t="s">
        <v>1294</v>
      </c>
      <c r="D695" s="610" t="str">
        <f t="shared" si="49"/>
        <v>Фото</v>
      </c>
      <c r="E695" s="235" t="s">
        <v>351</v>
      </c>
      <c r="F695" s="50">
        <v>10</v>
      </c>
      <c r="G695" s="48">
        <f t="shared" si="50"/>
        <v>373</v>
      </c>
      <c r="H695" s="76"/>
      <c r="I695" s="47">
        <f t="shared" si="51"/>
        <v>0</v>
      </c>
      <c r="J695" s="47" t="s">
        <v>5025</v>
      </c>
      <c r="K695" s="610"/>
    </row>
    <row r="696" spans="1:11">
      <c r="A696" s="34">
        <v>25082</v>
      </c>
      <c r="B696" s="24" t="s">
        <v>137</v>
      </c>
      <c r="C696" s="22" t="s">
        <v>1240</v>
      </c>
      <c r="D696" s="610" t="str">
        <f t="shared" si="49"/>
        <v>Фото</v>
      </c>
      <c r="E696" s="235" t="s">
        <v>351</v>
      </c>
      <c r="F696" s="50">
        <v>10</v>
      </c>
      <c r="G696" s="48">
        <f t="shared" si="50"/>
        <v>373</v>
      </c>
      <c r="H696" s="76"/>
      <c r="I696" s="47">
        <f t="shared" si="51"/>
        <v>0</v>
      </c>
      <c r="J696" s="47" t="s">
        <v>5026</v>
      </c>
      <c r="K696" s="610"/>
    </row>
    <row r="697" spans="1:11">
      <c r="A697" s="34">
        <v>40417</v>
      </c>
      <c r="B697" s="24" t="s">
        <v>137</v>
      </c>
      <c r="C697" s="22" t="s">
        <v>1241</v>
      </c>
      <c r="D697" s="610" t="str">
        <f t="shared" si="49"/>
        <v>Фото</v>
      </c>
      <c r="E697" s="235" t="s">
        <v>351</v>
      </c>
      <c r="F697" s="50">
        <v>2.5</v>
      </c>
      <c r="G697" s="48">
        <f t="shared" si="50"/>
        <v>93.25</v>
      </c>
      <c r="H697" s="76"/>
      <c r="I697" s="47">
        <f t="shared" si="51"/>
        <v>0</v>
      </c>
      <c r="J697" s="47" t="s">
        <v>5027</v>
      </c>
      <c r="K697" s="610"/>
    </row>
    <row r="698" spans="1:11">
      <c r="A698" s="34">
        <v>25083</v>
      </c>
      <c r="B698" s="24" t="s">
        <v>137</v>
      </c>
      <c r="C698" s="18" t="s">
        <v>1242</v>
      </c>
      <c r="D698" s="610" t="str">
        <f t="shared" si="49"/>
        <v>Фото</v>
      </c>
      <c r="E698" s="235" t="s">
        <v>351</v>
      </c>
      <c r="F698" s="48">
        <v>2</v>
      </c>
      <c r="G698" s="48">
        <f t="shared" si="50"/>
        <v>74.599999999999994</v>
      </c>
      <c r="H698" s="76"/>
      <c r="I698" s="47">
        <f t="shared" si="51"/>
        <v>0</v>
      </c>
      <c r="J698" s="47" t="s">
        <v>5028</v>
      </c>
      <c r="K698" s="610"/>
    </row>
    <row r="699" spans="1:11">
      <c r="A699" s="10">
        <v>13482</v>
      </c>
      <c r="B699" s="24" t="s">
        <v>137</v>
      </c>
      <c r="C699" s="276" t="s">
        <v>1243</v>
      </c>
      <c r="D699" s="610" t="str">
        <f t="shared" si="49"/>
        <v>Фото</v>
      </c>
      <c r="E699" s="235" t="s">
        <v>351</v>
      </c>
      <c r="F699" s="52">
        <v>0.3</v>
      </c>
      <c r="G699" s="48">
        <f t="shared" si="50"/>
        <v>11.19</v>
      </c>
      <c r="H699" s="76"/>
      <c r="I699" s="47">
        <f t="shared" si="51"/>
        <v>0</v>
      </c>
      <c r="J699" s="47" t="s">
        <v>5029</v>
      </c>
      <c r="K699" s="610"/>
    </row>
    <row r="700" spans="1:11">
      <c r="A700" s="10">
        <v>11952</v>
      </c>
      <c r="B700" s="9" t="s">
        <v>137</v>
      </c>
      <c r="C700" s="19" t="s">
        <v>2233</v>
      </c>
      <c r="D700" s="610" t="str">
        <f t="shared" si="49"/>
        <v>Фото</v>
      </c>
      <c r="E700" s="569" t="s">
        <v>134</v>
      </c>
      <c r="F700" s="52">
        <v>2</v>
      </c>
      <c r="G700" s="48">
        <f t="shared" si="50"/>
        <v>74.599999999999994</v>
      </c>
      <c r="H700" s="76"/>
      <c r="I700" s="47">
        <f t="shared" si="51"/>
        <v>0</v>
      </c>
      <c r="J700" s="47" t="s">
        <v>7840</v>
      </c>
      <c r="K700" s="610"/>
    </row>
    <row r="701" spans="1:11">
      <c r="A701" s="34">
        <v>26034</v>
      </c>
      <c r="B701" s="24" t="s">
        <v>137</v>
      </c>
      <c r="C701" s="18" t="s">
        <v>1295</v>
      </c>
      <c r="D701" s="610" t="str">
        <f t="shared" si="49"/>
        <v>Фото</v>
      </c>
      <c r="E701" s="235" t="s">
        <v>351</v>
      </c>
      <c r="F701" s="59">
        <v>1.2</v>
      </c>
      <c r="G701" s="48">
        <f t="shared" si="50"/>
        <v>44.76</v>
      </c>
      <c r="H701" s="76"/>
      <c r="I701" s="47">
        <f t="shared" si="51"/>
        <v>0</v>
      </c>
      <c r="J701" s="47" t="s">
        <v>5030</v>
      </c>
      <c r="K701" s="610"/>
    </row>
    <row r="702" spans="1:11">
      <c r="A702" s="34">
        <v>25086</v>
      </c>
      <c r="B702" s="24" t="s">
        <v>137</v>
      </c>
      <c r="C702" s="18" t="s">
        <v>1244</v>
      </c>
      <c r="D702" s="610" t="str">
        <f t="shared" si="49"/>
        <v>Фото</v>
      </c>
      <c r="E702" s="235" t="s">
        <v>351</v>
      </c>
      <c r="F702" s="50">
        <v>1.5</v>
      </c>
      <c r="G702" s="48">
        <f t="shared" si="50"/>
        <v>55.949999999999996</v>
      </c>
      <c r="H702" s="76"/>
      <c r="I702" s="47">
        <f t="shared" si="51"/>
        <v>0</v>
      </c>
      <c r="J702" s="47" t="s">
        <v>5031</v>
      </c>
      <c r="K702" s="610"/>
    </row>
    <row r="703" spans="1:11">
      <c r="A703" s="8">
        <v>11051</v>
      </c>
      <c r="B703" s="2" t="s">
        <v>137</v>
      </c>
      <c r="C703" s="371" t="s">
        <v>520</v>
      </c>
      <c r="D703" s="610" t="str">
        <f t="shared" si="49"/>
        <v>Фото</v>
      </c>
      <c r="E703" s="331" t="s">
        <v>351</v>
      </c>
      <c r="F703" s="52">
        <v>1.5</v>
      </c>
      <c r="G703" s="48">
        <f t="shared" si="50"/>
        <v>55.949999999999996</v>
      </c>
      <c r="H703" s="76"/>
      <c r="I703" s="47">
        <f t="shared" si="51"/>
        <v>0</v>
      </c>
      <c r="J703" s="47" t="s">
        <v>6938</v>
      </c>
      <c r="K703" s="610"/>
    </row>
    <row r="704" spans="1:11">
      <c r="A704" s="34">
        <v>26035</v>
      </c>
      <c r="B704" s="24" t="s">
        <v>137</v>
      </c>
      <c r="C704" s="18" t="s">
        <v>1296</v>
      </c>
      <c r="D704" s="610" t="str">
        <f t="shared" si="49"/>
        <v>Фото</v>
      </c>
      <c r="E704" s="235" t="s">
        <v>351</v>
      </c>
      <c r="F704" s="48">
        <v>2.5</v>
      </c>
      <c r="G704" s="48">
        <f t="shared" si="50"/>
        <v>93.25</v>
      </c>
      <c r="H704" s="76"/>
      <c r="I704" s="47">
        <f t="shared" si="51"/>
        <v>0</v>
      </c>
      <c r="J704" s="47" t="s">
        <v>5032</v>
      </c>
      <c r="K704" s="610"/>
    </row>
    <row r="705" spans="1:11">
      <c r="A705" s="34">
        <v>26036</v>
      </c>
      <c r="B705" s="24" t="s">
        <v>137</v>
      </c>
      <c r="C705" s="18" t="s">
        <v>2494</v>
      </c>
      <c r="D705" s="610" t="str">
        <f t="shared" si="49"/>
        <v>Фото</v>
      </c>
      <c r="E705" s="235" t="s">
        <v>351</v>
      </c>
      <c r="F705" s="50">
        <v>5</v>
      </c>
      <c r="G705" s="48">
        <f t="shared" si="50"/>
        <v>186.5</v>
      </c>
      <c r="H705" s="76"/>
      <c r="I705" s="47">
        <f t="shared" si="51"/>
        <v>0</v>
      </c>
      <c r="J705" s="47" t="s">
        <v>5033</v>
      </c>
      <c r="K705" s="610"/>
    </row>
    <row r="706" spans="1:11">
      <c r="A706" s="34">
        <v>25087</v>
      </c>
      <c r="B706" s="24" t="s">
        <v>137</v>
      </c>
      <c r="C706" s="18" t="s">
        <v>1245</v>
      </c>
      <c r="D706" s="610" t="str">
        <f t="shared" si="49"/>
        <v>Фото</v>
      </c>
      <c r="E706" s="235" t="s">
        <v>351</v>
      </c>
      <c r="F706" s="50">
        <v>3</v>
      </c>
      <c r="G706" s="48">
        <f t="shared" si="50"/>
        <v>111.89999999999999</v>
      </c>
      <c r="H706" s="76"/>
      <c r="I706" s="47">
        <f t="shared" si="51"/>
        <v>0</v>
      </c>
      <c r="J706" s="47" t="s">
        <v>5034</v>
      </c>
      <c r="K706" s="610"/>
    </row>
    <row r="707" spans="1:11">
      <c r="A707" s="10">
        <v>13440</v>
      </c>
      <c r="B707" s="24" t="s">
        <v>137</v>
      </c>
      <c r="C707" s="19" t="s">
        <v>2431</v>
      </c>
      <c r="D707" s="610" t="str">
        <f t="shared" si="49"/>
        <v>Фото</v>
      </c>
      <c r="E707" s="235" t="s">
        <v>351</v>
      </c>
      <c r="F707" s="52">
        <v>3</v>
      </c>
      <c r="G707" s="48">
        <f t="shared" si="50"/>
        <v>111.89999999999999</v>
      </c>
      <c r="H707" s="76"/>
      <c r="I707" s="47">
        <f t="shared" si="51"/>
        <v>0</v>
      </c>
      <c r="J707" s="47" t="s">
        <v>5035</v>
      </c>
      <c r="K707" s="610"/>
    </row>
    <row r="708" spans="1:11">
      <c r="A708" s="34">
        <v>26037</v>
      </c>
      <c r="B708" s="24" t="s">
        <v>137</v>
      </c>
      <c r="C708" s="18" t="s">
        <v>1297</v>
      </c>
      <c r="D708" s="610" t="str">
        <f t="shared" si="49"/>
        <v>Фото</v>
      </c>
      <c r="E708" s="355" t="s">
        <v>351</v>
      </c>
      <c r="F708" s="50">
        <v>9</v>
      </c>
      <c r="G708" s="48">
        <f t="shared" si="50"/>
        <v>335.7</v>
      </c>
      <c r="H708" s="76"/>
      <c r="I708" s="47">
        <f t="shared" si="51"/>
        <v>0</v>
      </c>
      <c r="J708" s="47" t="s">
        <v>5037</v>
      </c>
      <c r="K708" s="610"/>
    </row>
    <row r="709" spans="1:11">
      <c r="A709" s="34">
        <v>25089</v>
      </c>
      <c r="B709" s="24" t="s">
        <v>137</v>
      </c>
      <c r="C709" s="18" t="s">
        <v>1246</v>
      </c>
      <c r="D709" s="610" t="str">
        <f t="shared" si="49"/>
        <v>Фото</v>
      </c>
      <c r="E709" s="235" t="s">
        <v>351</v>
      </c>
      <c r="F709" s="50">
        <v>9.5</v>
      </c>
      <c r="G709" s="48">
        <f t="shared" si="50"/>
        <v>354.34999999999997</v>
      </c>
      <c r="H709" s="76"/>
      <c r="I709" s="47">
        <f t="shared" si="51"/>
        <v>0</v>
      </c>
      <c r="J709" s="47" t="s">
        <v>5038</v>
      </c>
      <c r="K709" s="610"/>
    </row>
    <row r="710" spans="1:11">
      <c r="A710" s="34">
        <v>26040</v>
      </c>
      <c r="B710" s="24" t="s">
        <v>137</v>
      </c>
      <c r="C710" s="18" t="s">
        <v>4491</v>
      </c>
      <c r="D710" s="610" t="str">
        <f t="shared" si="49"/>
        <v>Фото</v>
      </c>
      <c r="E710" s="235" t="s">
        <v>351</v>
      </c>
      <c r="F710" s="50">
        <v>7.5</v>
      </c>
      <c r="G710" s="48">
        <f t="shared" si="50"/>
        <v>279.75</v>
      </c>
      <c r="H710" s="76"/>
      <c r="I710" s="47">
        <f t="shared" si="51"/>
        <v>0</v>
      </c>
      <c r="J710" s="47" t="s">
        <v>5039</v>
      </c>
      <c r="K710" s="610"/>
    </row>
    <row r="711" spans="1:11">
      <c r="A711" s="34">
        <v>26038</v>
      </c>
      <c r="B711" s="24" t="s">
        <v>137</v>
      </c>
      <c r="C711" s="18" t="s">
        <v>1853</v>
      </c>
      <c r="D711" s="610" t="str">
        <f t="shared" ref="D711:D774" si="52">HYPERLINK(J711,"Фото")</f>
        <v>Фото</v>
      </c>
      <c r="E711" s="235" t="s">
        <v>351</v>
      </c>
      <c r="F711" s="50">
        <v>7.5</v>
      </c>
      <c r="G711" s="48">
        <f t="shared" si="50"/>
        <v>279.75</v>
      </c>
      <c r="H711" s="76"/>
      <c r="I711" s="47">
        <f t="shared" si="51"/>
        <v>0</v>
      </c>
      <c r="J711" s="47" t="s">
        <v>5040</v>
      </c>
      <c r="K711" s="610"/>
    </row>
    <row r="712" spans="1:11">
      <c r="A712" s="34">
        <v>26039</v>
      </c>
      <c r="B712" s="24" t="s">
        <v>137</v>
      </c>
      <c r="C712" s="18" t="s">
        <v>1298</v>
      </c>
      <c r="D712" s="610" t="str">
        <f t="shared" si="52"/>
        <v>Фото</v>
      </c>
      <c r="E712" s="235" t="s">
        <v>351</v>
      </c>
      <c r="F712" s="48">
        <v>2.5</v>
      </c>
      <c r="G712" s="48">
        <f t="shared" si="50"/>
        <v>93.25</v>
      </c>
      <c r="H712" s="76"/>
      <c r="I712" s="47">
        <f t="shared" si="51"/>
        <v>0</v>
      </c>
      <c r="J712" s="47" t="s">
        <v>5041</v>
      </c>
      <c r="K712" s="610"/>
    </row>
    <row r="713" spans="1:11">
      <c r="A713" s="35">
        <v>25091</v>
      </c>
      <c r="B713" s="24" t="s">
        <v>137</v>
      </c>
      <c r="C713" s="21" t="s">
        <v>1247</v>
      </c>
      <c r="D713" s="610" t="str">
        <f t="shared" si="52"/>
        <v>Фото</v>
      </c>
      <c r="E713" s="235" t="s">
        <v>351</v>
      </c>
      <c r="F713" s="50">
        <v>2</v>
      </c>
      <c r="G713" s="48">
        <f t="shared" si="50"/>
        <v>74.599999999999994</v>
      </c>
      <c r="H713" s="76"/>
      <c r="I713" s="47">
        <f t="shared" si="51"/>
        <v>0</v>
      </c>
      <c r="J713" s="47" t="s">
        <v>5042</v>
      </c>
      <c r="K713" s="610"/>
    </row>
    <row r="714" spans="1:11" ht="14.4">
      <c r="A714" s="34">
        <v>40592</v>
      </c>
      <c r="B714" s="24" t="s">
        <v>137</v>
      </c>
      <c r="C714" s="22" t="s">
        <v>1248</v>
      </c>
      <c r="D714" s="610" t="str">
        <f t="shared" si="52"/>
        <v>Фото</v>
      </c>
      <c r="E714" s="235" t="s">
        <v>351</v>
      </c>
      <c r="F714" s="56">
        <v>4.5</v>
      </c>
      <c r="G714" s="48">
        <f t="shared" si="50"/>
        <v>167.85</v>
      </c>
      <c r="H714" s="76"/>
      <c r="I714" s="47">
        <f t="shared" si="51"/>
        <v>0</v>
      </c>
      <c r="J714" s="47" t="s">
        <v>5052</v>
      </c>
      <c r="K714" s="610"/>
    </row>
    <row r="715" spans="1:11">
      <c r="A715" s="34">
        <v>25094</v>
      </c>
      <c r="B715" s="24" t="s">
        <v>137</v>
      </c>
      <c r="C715" s="22" t="s">
        <v>1249</v>
      </c>
      <c r="D715" s="610" t="str">
        <f t="shared" si="52"/>
        <v>Фото</v>
      </c>
      <c r="E715" s="235" t="s">
        <v>351</v>
      </c>
      <c r="F715" s="50">
        <v>0.8</v>
      </c>
      <c r="G715" s="48">
        <f t="shared" si="50"/>
        <v>29.84</v>
      </c>
      <c r="H715" s="76"/>
      <c r="I715" s="47">
        <f t="shared" si="51"/>
        <v>0</v>
      </c>
      <c r="J715" s="47" t="s">
        <v>5043</v>
      </c>
      <c r="K715" s="610"/>
    </row>
    <row r="716" spans="1:11">
      <c r="A716" s="34">
        <v>25093</v>
      </c>
      <c r="B716" s="24" t="s">
        <v>137</v>
      </c>
      <c r="C716" s="22" t="s">
        <v>1250</v>
      </c>
      <c r="D716" s="610" t="str">
        <f t="shared" si="52"/>
        <v>Фото</v>
      </c>
      <c r="E716" s="235" t="s">
        <v>351</v>
      </c>
      <c r="F716" s="50">
        <v>1</v>
      </c>
      <c r="G716" s="48">
        <f t="shared" si="50"/>
        <v>37.299999999999997</v>
      </c>
      <c r="H716" s="76"/>
      <c r="I716" s="47">
        <f t="shared" si="51"/>
        <v>0</v>
      </c>
      <c r="J716" s="47" t="s">
        <v>5044</v>
      </c>
      <c r="K716" s="610"/>
    </row>
    <row r="717" spans="1:11">
      <c r="A717" s="34">
        <v>25092</v>
      </c>
      <c r="B717" s="24" t="s">
        <v>137</v>
      </c>
      <c r="C717" s="22" t="s">
        <v>1251</v>
      </c>
      <c r="D717" s="610" t="str">
        <f t="shared" si="52"/>
        <v>Фото</v>
      </c>
      <c r="E717" s="235" t="s">
        <v>351</v>
      </c>
      <c r="F717" s="50">
        <v>0.7</v>
      </c>
      <c r="G717" s="48">
        <f t="shared" si="50"/>
        <v>26.109999999999996</v>
      </c>
      <c r="H717" s="76"/>
      <c r="I717" s="47">
        <f t="shared" si="51"/>
        <v>0</v>
      </c>
      <c r="J717" s="47" t="s">
        <v>5046</v>
      </c>
      <c r="K717" s="610"/>
    </row>
    <row r="718" spans="1:11" ht="14.4">
      <c r="A718" s="34">
        <v>40528</v>
      </c>
      <c r="B718" s="24" t="s">
        <v>137</v>
      </c>
      <c r="C718" s="22" t="s">
        <v>4312</v>
      </c>
      <c r="D718" s="610" t="str">
        <f t="shared" si="52"/>
        <v>Фото</v>
      </c>
      <c r="E718" s="235" t="s">
        <v>351</v>
      </c>
      <c r="F718" s="54">
        <v>1</v>
      </c>
      <c r="G718" s="48">
        <f t="shared" si="50"/>
        <v>37.299999999999997</v>
      </c>
      <c r="H718" s="76"/>
      <c r="I718" s="47">
        <f t="shared" si="51"/>
        <v>0</v>
      </c>
      <c r="J718" s="47" t="s">
        <v>5045</v>
      </c>
      <c r="K718" s="610"/>
    </row>
    <row r="719" spans="1:11">
      <c r="A719" s="34">
        <v>25096</v>
      </c>
      <c r="B719" s="24" t="s">
        <v>137</v>
      </c>
      <c r="C719" s="22" t="s">
        <v>570</v>
      </c>
      <c r="D719" s="610" t="str">
        <f t="shared" si="52"/>
        <v>Фото</v>
      </c>
      <c r="E719" s="235" t="s">
        <v>351</v>
      </c>
      <c r="F719" s="50">
        <v>4.5</v>
      </c>
      <c r="G719" s="48">
        <f t="shared" si="50"/>
        <v>167.85</v>
      </c>
      <c r="H719" s="76"/>
      <c r="I719" s="47">
        <f t="shared" si="51"/>
        <v>0</v>
      </c>
      <c r="J719" s="47" t="s">
        <v>5047</v>
      </c>
      <c r="K719" s="610"/>
    </row>
    <row r="720" spans="1:11">
      <c r="A720" s="34">
        <v>25095</v>
      </c>
      <c r="B720" s="24" t="s">
        <v>137</v>
      </c>
      <c r="C720" s="22" t="s">
        <v>569</v>
      </c>
      <c r="D720" s="610" t="str">
        <f t="shared" si="52"/>
        <v>Фото</v>
      </c>
      <c r="E720" s="235" t="s">
        <v>351</v>
      </c>
      <c r="F720" s="50">
        <v>8</v>
      </c>
      <c r="G720" s="48">
        <f t="shared" si="50"/>
        <v>298.39999999999998</v>
      </c>
      <c r="H720" s="76"/>
      <c r="I720" s="47">
        <f t="shared" si="51"/>
        <v>0</v>
      </c>
      <c r="J720" s="47" t="s">
        <v>5048</v>
      </c>
      <c r="K720" s="610"/>
    </row>
    <row r="721" spans="1:11">
      <c r="A721" s="34">
        <v>25097</v>
      </c>
      <c r="B721" s="347" t="s">
        <v>89</v>
      </c>
      <c r="C721" s="18" t="s">
        <v>2919</v>
      </c>
      <c r="D721" s="610" t="str">
        <f t="shared" si="52"/>
        <v>Фото</v>
      </c>
      <c r="E721" s="235" t="s">
        <v>351</v>
      </c>
      <c r="F721" s="48">
        <v>8.5</v>
      </c>
      <c r="G721" s="48">
        <f t="shared" si="50"/>
        <v>317.04999999999995</v>
      </c>
      <c r="H721" s="76"/>
      <c r="I721" s="47">
        <f t="shared" si="51"/>
        <v>0</v>
      </c>
      <c r="J721" s="47" t="s">
        <v>5049</v>
      </c>
      <c r="K721" s="610"/>
    </row>
    <row r="722" spans="1:11">
      <c r="A722" s="34">
        <v>25099</v>
      </c>
      <c r="B722" s="24" t="s">
        <v>137</v>
      </c>
      <c r="C722" s="18" t="s">
        <v>4535</v>
      </c>
      <c r="D722" s="610" t="str">
        <f t="shared" si="52"/>
        <v>Фото</v>
      </c>
      <c r="E722" s="235" t="s">
        <v>351</v>
      </c>
      <c r="F722" s="59">
        <v>3.5</v>
      </c>
      <c r="G722" s="48">
        <f t="shared" si="50"/>
        <v>130.54999999999998</v>
      </c>
      <c r="H722" s="76"/>
      <c r="I722" s="47">
        <f t="shared" si="51"/>
        <v>0</v>
      </c>
      <c r="J722" s="47" t="s">
        <v>5050</v>
      </c>
      <c r="K722" s="610"/>
    </row>
    <row r="723" spans="1:11">
      <c r="A723" s="34">
        <v>25098</v>
      </c>
      <c r="B723" s="24" t="s">
        <v>137</v>
      </c>
      <c r="C723" s="18" t="s">
        <v>4534</v>
      </c>
      <c r="D723" s="610" t="str">
        <f t="shared" si="52"/>
        <v>Фото</v>
      </c>
      <c r="E723" s="534" t="s">
        <v>134</v>
      </c>
      <c r="F723" s="50">
        <v>3</v>
      </c>
      <c r="G723" s="48">
        <f t="shared" si="50"/>
        <v>111.89999999999999</v>
      </c>
      <c r="H723" s="76"/>
      <c r="I723" s="47">
        <f t="shared" si="51"/>
        <v>0</v>
      </c>
      <c r="J723" s="47" t="s">
        <v>5051</v>
      </c>
      <c r="K723" s="610"/>
    </row>
    <row r="724" spans="1:11">
      <c r="A724" s="34">
        <v>40476</v>
      </c>
      <c r="B724" s="7" t="s">
        <v>137</v>
      </c>
      <c r="C724" s="22" t="s">
        <v>1299</v>
      </c>
      <c r="D724" s="610" t="str">
        <f t="shared" si="52"/>
        <v>Фото</v>
      </c>
      <c r="E724" s="235" t="s">
        <v>351</v>
      </c>
      <c r="F724" s="50">
        <v>1.5</v>
      </c>
      <c r="G724" s="48">
        <f t="shared" si="50"/>
        <v>55.949999999999996</v>
      </c>
      <c r="H724" s="76"/>
      <c r="I724" s="47">
        <f t="shared" si="51"/>
        <v>0</v>
      </c>
      <c r="J724" s="47" t="s">
        <v>7943</v>
      </c>
      <c r="K724" s="610"/>
    </row>
    <row r="725" spans="1:11">
      <c r="A725" s="34">
        <v>40597</v>
      </c>
      <c r="B725" s="7" t="s">
        <v>137</v>
      </c>
      <c r="C725" s="21" t="s">
        <v>4536</v>
      </c>
      <c r="D725" s="610" t="str">
        <f t="shared" si="52"/>
        <v>Фото</v>
      </c>
      <c r="E725" s="235" t="s">
        <v>351</v>
      </c>
      <c r="F725" s="50">
        <v>0.8</v>
      </c>
      <c r="G725" s="48">
        <f t="shared" si="50"/>
        <v>29.84</v>
      </c>
      <c r="H725" s="76"/>
      <c r="I725" s="47">
        <f t="shared" si="51"/>
        <v>0</v>
      </c>
      <c r="J725" s="47" t="s">
        <v>7946</v>
      </c>
      <c r="K725" s="610"/>
    </row>
    <row r="726" spans="1:11">
      <c r="A726" s="34">
        <v>25150</v>
      </c>
      <c r="B726" s="24" t="s">
        <v>137</v>
      </c>
      <c r="C726" s="21" t="s">
        <v>4100</v>
      </c>
      <c r="D726" s="610" t="str">
        <f t="shared" si="52"/>
        <v>Фото</v>
      </c>
      <c r="E726" s="235" t="s">
        <v>351</v>
      </c>
      <c r="F726" s="50">
        <v>6.5</v>
      </c>
      <c r="G726" s="48">
        <f t="shared" si="50"/>
        <v>242.45</v>
      </c>
      <c r="H726" s="76"/>
      <c r="I726" s="47">
        <f t="shared" si="51"/>
        <v>0</v>
      </c>
      <c r="J726" s="47" t="s">
        <v>5056</v>
      </c>
      <c r="K726" s="610"/>
    </row>
    <row r="727" spans="1:11">
      <c r="A727" s="10">
        <v>13442</v>
      </c>
      <c r="B727" s="24" t="s">
        <v>137</v>
      </c>
      <c r="C727" s="19" t="s">
        <v>4374</v>
      </c>
      <c r="D727" s="610" t="str">
        <f t="shared" si="52"/>
        <v>Фото</v>
      </c>
      <c r="E727" s="235" t="s">
        <v>351</v>
      </c>
      <c r="F727" s="52">
        <v>6.5</v>
      </c>
      <c r="G727" s="48">
        <f t="shared" si="50"/>
        <v>242.45</v>
      </c>
      <c r="H727" s="76"/>
      <c r="I727" s="47">
        <f t="shared" si="51"/>
        <v>0</v>
      </c>
      <c r="J727" s="47" t="s">
        <v>5055</v>
      </c>
      <c r="K727" s="610"/>
    </row>
    <row r="728" spans="1:11">
      <c r="A728" s="34">
        <v>25202</v>
      </c>
      <c r="B728" s="24" t="s">
        <v>137</v>
      </c>
      <c r="C728" s="22" t="s">
        <v>17</v>
      </c>
      <c r="D728" s="610" t="str">
        <f t="shared" si="52"/>
        <v>Фото</v>
      </c>
      <c r="E728" s="235" t="s">
        <v>351</v>
      </c>
      <c r="F728" s="50">
        <v>1.2</v>
      </c>
      <c r="G728" s="48">
        <f t="shared" ref="G728:G791" si="53">I$2*F728</f>
        <v>44.76</v>
      </c>
      <c r="H728" s="76"/>
      <c r="I728" s="47">
        <f t="shared" si="51"/>
        <v>0</v>
      </c>
      <c r="J728" s="47" t="s">
        <v>5058</v>
      </c>
      <c r="K728" s="610"/>
    </row>
    <row r="729" spans="1:11">
      <c r="A729" s="10">
        <v>12256</v>
      </c>
      <c r="B729" s="24" t="s">
        <v>137</v>
      </c>
      <c r="C729" s="19" t="s">
        <v>3620</v>
      </c>
      <c r="D729" s="610" t="str">
        <f t="shared" si="52"/>
        <v>Фото</v>
      </c>
      <c r="E729" s="235" t="s">
        <v>351</v>
      </c>
      <c r="F729" s="52">
        <v>4.5</v>
      </c>
      <c r="G729" s="48">
        <f t="shared" si="53"/>
        <v>167.85</v>
      </c>
      <c r="H729" s="76"/>
      <c r="I729" s="47">
        <f t="shared" si="51"/>
        <v>0</v>
      </c>
      <c r="J729" s="47" t="s">
        <v>5059</v>
      </c>
      <c r="K729" s="610"/>
    </row>
    <row r="730" spans="1:11">
      <c r="A730" s="10">
        <v>13443</v>
      </c>
      <c r="B730" s="24" t="s">
        <v>137</v>
      </c>
      <c r="C730" s="21" t="s">
        <v>3772</v>
      </c>
      <c r="D730" s="610" t="str">
        <f t="shared" si="52"/>
        <v>Фото</v>
      </c>
      <c r="E730" s="235" t="s">
        <v>351</v>
      </c>
      <c r="F730" s="52">
        <v>11</v>
      </c>
      <c r="G730" s="48">
        <f t="shared" si="53"/>
        <v>410.29999999999995</v>
      </c>
      <c r="H730" s="76"/>
      <c r="I730" s="47">
        <f t="shared" si="51"/>
        <v>0</v>
      </c>
      <c r="J730" s="47" t="s">
        <v>5060</v>
      </c>
      <c r="K730" s="610"/>
    </row>
    <row r="731" spans="1:11">
      <c r="A731" s="34">
        <v>25100</v>
      </c>
      <c r="B731" s="24" t="s">
        <v>137</v>
      </c>
      <c r="C731" s="18" t="s">
        <v>3839</v>
      </c>
      <c r="D731" s="610" t="str">
        <f t="shared" si="52"/>
        <v>Фото</v>
      </c>
      <c r="E731" s="235" t="s">
        <v>351</v>
      </c>
      <c r="F731" s="50">
        <v>12</v>
      </c>
      <c r="G731" s="48">
        <f t="shared" si="53"/>
        <v>447.59999999999997</v>
      </c>
      <c r="H731" s="76"/>
      <c r="I731" s="47">
        <f t="shared" si="51"/>
        <v>0</v>
      </c>
      <c r="J731" s="47" t="s">
        <v>5061</v>
      </c>
      <c r="K731" s="610"/>
    </row>
    <row r="732" spans="1:11">
      <c r="A732" s="34">
        <v>40684</v>
      </c>
      <c r="B732" s="24" t="s">
        <v>137</v>
      </c>
      <c r="C732" s="22" t="s">
        <v>1300</v>
      </c>
      <c r="D732" s="610" t="str">
        <f t="shared" si="52"/>
        <v>Фото</v>
      </c>
      <c r="E732" s="235" t="s">
        <v>351</v>
      </c>
      <c r="F732" s="50">
        <v>1.8</v>
      </c>
      <c r="G732" s="48">
        <f t="shared" si="53"/>
        <v>67.14</v>
      </c>
      <c r="H732" s="76"/>
      <c r="I732" s="47">
        <f t="shared" si="51"/>
        <v>0</v>
      </c>
      <c r="J732" s="47" t="s">
        <v>5062</v>
      </c>
      <c r="K732" s="610"/>
    </row>
    <row r="733" spans="1:11">
      <c r="A733" s="34">
        <v>12684</v>
      </c>
      <c r="B733" s="332" t="s">
        <v>3290</v>
      </c>
      <c r="C733" s="18" t="s">
        <v>2716</v>
      </c>
      <c r="D733" s="610" t="str">
        <f t="shared" si="52"/>
        <v>Фото</v>
      </c>
      <c r="E733" s="539" t="s">
        <v>134</v>
      </c>
      <c r="F733" s="50">
        <v>12.5</v>
      </c>
      <c r="G733" s="48">
        <f t="shared" si="53"/>
        <v>466.24999999999994</v>
      </c>
      <c r="H733" s="76"/>
      <c r="I733" s="47">
        <f t="shared" si="51"/>
        <v>0</v>
      </c>
      <c r="J733" s="47" t="s">
        <v>8403</v>
      </c>
      <c r="K733" s="610"/>
    </row>
    <row r="734" spans="1:11">
      <c r="A734" s="34">
        <v>12690</v>
      </c>
      <c r="B734" s="24" t="s">
        <v>137</v>
      </c>
      <c r="C734" s="18" t="s">
        <v>2821</v>
      </c>
      <c r="D734" s="610" t="str">
        <f t="shared" si="52"/>
        <v>Фото</v>
      </c>
      <c r="E734" s="539" t="s">
        <v>134</v>
      </c>
      <c r="F734" s="50">
        <v>13</v>
      </c>
      <c r="G734" s="48">
        <f t="shared" si="53"/>
        <v>484.9</v>
      </c>
      <c r="H734" s="76"/>
      <c r="I734" s="47">
        <f t="shared" si="51"/>
        <v>0</v>
      </c>
      <c r="J734" s="47" t="s">
        <v>8415</v>
      </c>
      <c r="K734" s="610"/>
    </row>
    <row r="735" spans="1:11">
      <c r="A735" s="10">
        <v>13431</v>
      </c>
      <c r="B735" s="332" t="s">
        <v>3815</v>
      </c>
      <c r="C735" s="19" t="s">
        <v>4537</v>
      </c>
      <c r="D735" s="610" t="str">
        <f t="shared" si="52"/>
        <v>Фото</v>
      </c>
      <c r="E735" s="235" t="s">
        <v>351</v>
      </c>
      <c r="F735" s="52">
        <v>12.5</v>
      </c>
      <c r="G735" s="48">
        <f t="shared" si="53"/>
        <v>466.24999999999994</v>
      </c>
      <c r="H735" s="76"/>
      <c r="I735" s="47">
        <f t="shared" si="51"/>
        <v>0</v>
      </c>
      <c r="J735" s="47" t="s">
        <v>5063</v>
      </c>
      <c r="K735" s="610"/>
    </row>
    <row r="736" spans="1:11">
      <c r="A736" s="34">
        <v>17216</v>
      </c>
      <c r="B736" s="24" t="s">
        <v>137</v>
      </c>
      <c r="C736" s="18" t="s">
        <v>4051</v>
      </c>
      <c r="D736" s="610" t="str">
        <f t="shared" si="52"/>
        <v>Фото</v>
      </c>
      <c r="E736" s="235" t="s">
        <v>351</v>
      </c>
      <c r="F736" s="50">
        <v>0.5</v>
      </c>
      <c r="G736" s="48">
        <f t="shared" si="53"/>
        <v>18.649999999999999</v>
      </c>
      <c r="H736" s="76"/>
      <c r="I736" s="47">
        <f t="shared" si="51"/>
        <v>0</v>
      </c>
      <c r="J736" s="47" t="s">
        <v>5064</v>
      </c>
      <c r="K736" s="610"/>
    </row>
    <row r="737" spans="1:11">
      <c r="A737" s="34">
        <v>40418</v>
      </c>
      <c r="B737" s="24" t="s">
        <v>137</v>
      </c>
      <c r="C737" s="22" t="s">
        <v>2023</v>
      </c>
      <c r="D737" s="610" t="str">
        <f t="shared" si="52"/>
        <v>Фото</v>
      </c>
      <c r="E737" s="235" t="s">
        <v>351</v>
      </c>
      <c r="F737" s="50">
        <v>1.3</v>
      </c>
      <c r="G737" s="48">
        <f t="shared" si="53"/>
        <v>48.489999999999995</v>
      </c>
      <c r="H737" s="76"/>
      <c r="I737" s="47">
        <f t="shared" si="51"/>
        <v>0</v>
      </c>
      <c r="J737" s="47" t="s">
        <v>5065</v>
      </c>
      <c r="K737" s="610"/>
    </row>
    <row r="738" spans="1:11">
      <c r="A738" s="34">
        <v>25103</v>
      </c>
      <c r="B738" s="24" t="s">
        <v>137</v>
      </c>
      <c r="C738" s="365" t="s">
        <v>4492</v>
      </c>
      <c r="D738" s="610" t="str">
        <f t="shared" si="52"/>
        <v>Фото</v>
      </c>
      <c r="E738" s="235" t="s">
        <v>351</v>
      </c>
      <c r="F738" s="50">
        <v>1.8</v>
      </c>
      <c r="G738" s="48">
        <f t="shared" si="53"/>
        <v>67.14</v>
      </c>
      <c r="H738" s="76"/>
      <c r="I738" s="47">
        <f t="shared" si="51"/>
        <v>0</v>
      </c>
      <c r="J738" s="47" t="s">
        <v>5066</v>
      </c>
      <c r="K738" s="610"/>
    </row>
    <row r="739" spans="1:11">
      <c r="A739" s="34">
        <v>25152</v>
      </c>
      <c r="B739" s="24" t="s">
        <v>137</v>
      </c>
      <c r="C739" s="22" t="s">
        <v>1252</v>
      </c>
      <c r="D739" s="610" t="str">
        <f t="shared" si="52"/>
        <v>Фото</v>
      </c>
      <c r="E739" s="235" t="s">
        <v>351</v>
      </c>
      <c r="F739" s="50">
        <v>2</v>
      </c>
      <c r="G739" s="48">
        <f t="shared" si="53"/>
        <v>74.599999999999994</v>
      </c>
      <c r="H739" s="76"/>
      <c r="I739" s="47">
        <f t="shared" si="51"/>
        <v>0</v>
      </c>
      <c r="J739" s="47" t="s">
        <v>5067</v>
      </c>
      <c r="K739" s="610"/>
    </row>
    <row r="740" spans="1:11">
      <c r="A740" s="34">
        <v>40205</v>
      </c>
      <c r="B740" s="24" t="s">
        <v>137</v>
      </c>
      <c r="C740" s="18" t="s">
        <v>2667</v>
      </c>
      <c r="D740" s="610" t="str">
        <f t="shared" si="52"/>
        <v>Фото</v>
      </c>
      <c r="E740" s="355" t="s">
        <v>351</v>
      </c>
      <c r="F740" s="50">
        <v>8.5</v>
      </c>
      <c r="G740" s="48">
        <f t="shared" si="53"/>
        <v>317.04999999999995</v>
      </c>
      <c r="H740" s="76"/>
      <c r="I740" s="47">
        <f t="shared" si="51"/>
        <v>0</v>
      </c>
      <c r="J740" s="47" t="s">
        <v>5068</v>
      </c>
      <c r="K740" s="610"/>
    </row>
    <row r="741" spans="1:11">
      <c r="A741" s="34">
        <v>40206</v>
      </c>
      <c r="B741" s="24" t="s">
        <v>137</v>
      </c>
      <c r="C741" s="18" t="s">
        <v>2666</v>
      </c>
      <c r="D741" s="610" t="str">
        <f t="shared" si="52"/>
        <v>Фото</v>
      </c>
      <c r="E741" s="539" t="s">
        <v>134</v>
      </c>
      <c r="F741" s="50">
        <v>8.5</v>
      </c>
      <c r="G741" s="48">
        <f t="shared" si="53"/>
        <v>317.04999999999995</v>
      </c>
      <c r="H741" s="76"/>
      <c r="I741" s="47">
        <f t="shared" si="51"/>
        <v>0</v>
      </c>
      <c r="J741" s="47" t="s">
        <v>5406</v>
      </c>
      <c r="K741" s="610"/>
    </row>
    <row r="742" spans="1:11">
      <c r="A742" s="34">
        <v>11600</v>
      </c>
      <c r="B742" s="7" t="s">
        <v>137</v>
      </c>
      <c r="C742" s="18" t="s">
        <v>2668</v>
      </c>
      <c r="D742" s="610"/>
      <c r="E742" s="507" t="s">
        <v>351</v>
      </c>
      <c r="F742" s="50">
        <v>8.5</v>
      </c>
      <c r="G742" s="48">
        <f t="shared" si="53"/>
        <v>317.04999999999995</v>
      </c>
      <c r="H742" s="76"/>
      <c r="I742" s="47">
        <f t="shared" si="51"/>
        <v>0</v>
      </c>
      <c r="J742" s="47" t="e">
        <v>#N/A</v>
      </c>
      <c r="K742" s="610"/>
    </row>
    <row r="743" spans="1:11">
      <c r="A743" s="34">
        <v>11654</v>
      </c>
      <c r="B743" s="7" t="s">
        <v>137</v>
      </c>
      <c r="C743" s="18" t="s">
        <v>4101</v>
      </c>
      <c r="D743" s="610" t="str">
        <f t="shared" si="52"/>
        <v>Фото</v>
      </c>
      <c r="E743" s="235" t="s">
        <v>351</v>
      </c>
      <c r="F743" s="50">
        <v>5.5</v>
      </c>
      <c r="G743" s="48">
        <f t="shared" si="53"/>
        <v>205.14999999999998</v>
      </c>
      <c r="H743" s="76"/>
      <c r="I743" s="47">
        <f t="shared" si="51"/>
        <v>0</v>
      </c>
      <c r="J743" s="47" t="s">
        <v>5703</v>
      </c>
      <c r="K743" s="610"/>
    </row>
    <row r="744" spans="1:11">
      <c r="A744" s="34">
        <v>25106</v>
      </c>
      <c r="B744" s="24" t="s">
        <v>137</v>
      </c>
      <c r="C744" s="18" t="s">
        <v>4006</v>
      </c>
      <c r="D744" s="610" t="str">
        <f t="shared" si="52"/>
        <v>Фото</v>
      </c>
      <c r="E744" s="235" t="s">
        <v>351</v>
      </c>
      <c r="F744" s="48">
        <v>1.7</v>
      </c>
      <c r="G744" s="48">
        <f t="shared" si="53"/>
        <v>63.41</v>
      </c>
      <c r="H744" s="76"/>
      <c r="I744" s="47">
        <f t="shared" si="51"/>
        <v>0</v>
      </c>
      <c r="J744" s="47" t="s">
        <v>5069</v>
      </c>
      <c r="K744" s="610"/>
    </row>
    <row r="745" spans="1:11">
      <c r="A745" s="10">
        <v>13700</v>
      </c>
      <c r="B745" s="24" t="s">
        <v>137</v>
      </c>
      <c r="C745" s="21" t="s">
        <v>4009</v>
      </c>
      <c r="D745" s="610" t="str">
        <f t="shared" si="52"/>
        <v>Фото</v>
      </c>
      <c r="E745" s="235" t="s">
        <v>351</v>
      </c>
      <c r="F745" s="52">
        <v>1.3</v>
      </c>
      <c r="G745" s="48">
        <f t="shared" si="53"/>
        <v>48.489999999999995</v>
      </c>
      <c r="H745" s="76"/>
      <c r="I745" s="47">
        <f t="shared" si="51"/>
        <v>0</v>
      </c>
      <c r="J745" s="47" t="s">
        <v>5070</v>
      </c>
      <c r="K745" s="610"/>
    </row>
    <row r="746" spans="1:11">
      <c r="A746" s="34">
        <v>25107</v>
      </c>
      <c r="B746" s="24" t="s">
        <v>137</v>
      </c>
      <c r="C746" s="21" t="s">
        <v>4008</v>
      </c>
      <c r="D746" s="610" t="str">
        <f t="shared" si="52"/>
        <v>Фото</v>
      </c>
      <c r="E746" s="235" t="s">
        <v>351</v>
      </c>
      <c r="F746" s="48">
        <v>1.3</v>
      </c>
      <c r="G746" s="48">
        <f t="shared" si="53"/>
        <v>48.489999999999995</v>
      </c>
      <c r="H746" s="73"/>
      <c r="I746" s="47">
        <f t="shared" si="51"/>
        <v>0</v>
      </c>
      <c r="J746" s="47" t="s">
        <v>5071</v>
      </c>
      <c r="K746" s="610"/>
    </row>
    <row r="747" spans="1:11">
      <c r="A747" s="34">
        <v>11924</v>
      </c>
      <c r="B747" s="9" t="s">
        <v>137</v>
      </c>
      <c r="C747" s="21" t="s">
        <v>2213</v>
      </c>
      <c r="D747" s="610" t="str">
        <f t="shared" si="52"/>
        <v>Фото</v>
      </c>
      <c r="E747" s="235" t="s">
        <v>351</v>
      </c>
      <c r="F747" s="48">
        <v>0.3</v>
      </c>
      <c r="G747" s="48">
        <f t="shared" si="53"/>
        <v>11.19</v>
      </c>
      <c r="H747" s="73"/>
      <c r="I747" s="47">
        <f t="shared" si="51"/>
        <v>0</v>
      </c>
      <c r="J747" s="47" t="s">
        <v>7807</v>
      </c>
      <c r="K747" s="610"/>
    </row>
    <row r="748" spans="1:11">
      <c r="A748" s="34">
        <v>11310</v>
      </c>
      <c r="B748" s="7" t="s">
        <v>137</v>
      </c>
      <c r="C748" s="22" t="s">
        <v>640</v>
      </c>
      <c r="D748" s="610" t="str">
        <f t="shared" si="52"/>
        <v>Фото</v>
      </c>
      <c r="E748" s="235" t="s">
        <v>351</v>
      </c>
      <c r="F748" s="50">
        <v>1.3</v>
      </c>
      <c r="G748" s="48">
        <f t="shared" si="53"/>
        <v>48.489999999999995</v>
      </c>
      <c r="H748" s="76"/>
      <c r="I748" s="47">
        <f t="shared" si="51"/>
        <v>0</v>
      </c>
      <c r="J748" s="47" t="s">
        <v>7921</v>
      </c>
      <c r="K748" s="610"/>
    </row>
    <row r="749" spans="1:11">
      <c r="A749" s="34">
        <v>25105</v>
      </c>
      <c r="B749" s="24" t="s">
        <v>137</v>
      </c>
      <c r="C749" s="18" t="s">
        <v>4005</v>
      </c>
      <c r="D749" s="610" t="str">
        <f t="shared" si="52"/>
        <v>Фото</v>
      </c>
      <c r="E749" s="235" t="s">
        <v>351</v>
      </c>
      <c r="F749" s="50">
        <v>1.3</v>
      </c>
      <c r="G749" s="48">
        <f t="shared" si="53"/>
        <v>48.489999999999995</v>
      </c>
      <c r="H749" s="76"/>
      <c r="I749" s="47">
        <f t="shared" si="51"/>
        <v>0</v>
      </c>
      <c r="J749" s="47" t="s">
        <v>5072</v>
      </c>
      <c r="K749" s="610"/>
    </row>
    <row r="750" spans="1:11">
      <c r="A750" s="10">
        <v>11327</v>
      </c>
      <c r="B750" s="24" t="s">
        <v>137</v>
      </c>
      <c r="C750" s="276" t="s">
        <v>1253</v>
      </c>
      <c r="D750" s="610" t="str">
        <f t="shared" si="52"/>
        <v>Фото</v>
      </c>
      <c r="E750" s="235" t="s">
        <v>351</v>
      </c>
      <c r="F750" s="52">
        <v>1.5</v>
      </c>
      <c r="G750" s="48">
        <f t="shared" si="53"/>
        <v>55.949999999999996</v>
      </c>
      <c r="H750" s="76"/>
      <c r="I750" s="47">
        <f t="shared" si="51"/>
        <v>0</v>
      </c>
      <c r="J750" s="47" t="s">
        <v>7922</v>
      </c>
      <c r="K750" s="610"/>
    </row>
    <row r="751" spans="1:11">
      <c r="A751" s="34">
        <v>16143</v>
      </c>
      <c r="B751" s="24" t="s">
        <v>137</v>
      </c>
      <c r="C751" s="22" t="s">
        <v>4375</v>
      </c>
      <c r="D751" s="610" t="str">
        <f t="shared" si="52"/>
        <v>Фото</v>
      </c>
      <c r="E751" s="235" t="s">
        <v>351</v>
      </c>
      <c r="F751" s="50">
        <v>0.3</v>
      </c>
      <c r="G751" s="48">
        <f t="shared" si="53"/>
        <v>11.19</v>
      </c>
      <c r="H751" s="76"/>
      <c r="I751" s="47">
        <f t="shared" si="51"/>
        <v>0</v>
      </c>
      <c r="J751" s="47" t="s">
        <v>5073</v>
      </c>
      <c r="K751" s="610"/>
    </row>
    <row r="752" spans="1:11">
      <c r="A752" s="34">
        <v>40215</v>
      </c>
      <c r="B752" s="489" t="s">
        <v>137</v>
      </c>
      <c r="C752" s="22" t="s">
        <v>1301</v>
      </c>
      <c r="D752" s="610" t="str">
        <f t="shared" si="52"/>
        <v>Фото</v>
      </c>
      <c r="E752" s="577" t="s">
        <v>351</v>
      </c>
      <c r="F752" s="50">
        <v>7.5</v>
      </c>
      <c r="G752" s="48">
        <f t="shared" si="53"/>
        <v>279.75</v>
      </c>
      <c r="H752" s="76"/>
      <c r="I752" s="47">
        <f t="shared" si="51"/>
        <v>0</v>
      </c>
      <c r="J752" s="47" t="s">
        <v>5076</v>
      </c>
      <c r="K752" s="610"/>
    </row>
    <row r="753" spans="1:12">
      <c r="A753" s="10">
        <v>13410</v>
      </c>
      <c r="B753" s="23" t="s">
        <v>137</v>
      </c>
      <c r="C753" s="19" t="s">
        <v>4538</v>
      </c>
      <c r="D753" s="610" t="str">
        <f t="shared" si="52"/>
        <v>Фото</v>
      </c>
      <c r="E753" s="235" t="s">
        <v>351</v>
      </c>
      <c r="F753" s="52">
        <v>7.5</v>
      </c>
      <c r="G753" s="48">
        <f t="shared" si="53"/>
        <v>279.75</v>
      </c>
      <c r="H753" s="73"/>
      <c r="I753" s="47">
        <f t="shared" si="51"/>
        <v>0</v>
      </c>
      <c r="J753" s="47" t="s">
        <v>5077</v>
      </c>
      <c r="K753" s="610"/>
    </row>
    <row r="754" spans="1:12">
      <c r="A754" s="2">
        <v>34073</v>
      </c>
      <c r="B754" s="23" t="s">
        <v>137</v>
      </c>
      <c r="C754" s="276" t="s">
        <v>4539</v>
      </c>
      <c r="D754" s="610" t="str">
        <f t="shared" si="52"/>
        <v>Фото</v>
      </c>
      <c r="E754" s="72" t="s">
        <v>351</v>
      </c>
      <c r="F754" s="51">
        <v>6.5</v>
      </c>
      <c r="G754" s="48">
        <f t="shared" si="53"/>
        <v>242.45</v>
      </c>
      <c r="H754" s="76"/>
      <c r="I754" s="47">
        <f t="shared" si="51"/>
        <v>0</v>
      </c>
      <c r="J754" s="47" t="s">
        <v>5079</v>
      </c>
      <c r="K754" s="610"/>
    </row>
    <row r="755" spans="1:12">
      <c r="A755" s="10">
        <v>13409</v>
      </c>
      <c r="B755" s="24" t="s">
        <v>137</v>
      </c>
      <c r="C755" s="276" t="s">
        <v>4540</v>
      </c>
      <c r="D755" s="610" t="str">
        <f t="shared" si="52"/>
        <v>Фото</v>
      </c>
      <c r="E755" s="235" t="s">
        <v>351</v>
      </c>
      <c r="F755" s="52">
        <v>6.5</v>
      </c>
      <c r="G755" s="48">
        <f t="shared" si="53"/>
        <v>242.45</v>
      </c>
      <c r="H755" s="76"/>
      <c r="I755" s="47">
        <f t="shared" si="51"/>
        <v>0</v>
      </c>
      <c r="J755" s="47" t="s">
        <v>5078</v>
      </c>
      <c r="K755" s="610"/>
    </row>
    <row r="756" spans="1:12">
      <c r="A756" s="10">
        <v>13441</v>
      </c>
      <c r="B756" s="24" t="s">
        <v>137</v>
      </c>
      <c r="C756" s="19" t="s">
        <v>4541</v>
      </c>
      <c r="D756" s="610" t="str">
        <f t="shared" si="52"/>
        <v>Фото</v>
      </c>
      <c r="E756" s="235" t="s">
        <v>351</v>
      </c>
      <c r="F756" s="52">
        <v>2.5</v>
      </c>
      <c r="G756" s="48">
        <f t="shared" si="53"/>
        <v>93.25</v>
      </c>
      <c r="H756" s="76"/>
      <c r="I756" s="47">
        <f t="shared" si="51"/>
        <v>0</v>
      </c>
      <c r="J756" s="47" t="s">
        <v>5036</v>
      </c>
      <c r="K756" s="610"/>
    </row>
    <row r="757" spans="1:12">
      <c r="A757" s="10">
        <v>40440</v>
      </c>
      <c r="B757" s="24" t="s">
        <v>137</v>
      </c>
      <c r="C757" s="276" t="s">
        <v>4542</v>
      </c>
      <c r="D757" s="610" t="str">
        <f t="shared" si="52"/>
        <v>Фото</v>
      </c>
      <c r="E757" s="355" t="s">
        <v>351</v>
      </c>
      <c r="F757" s="52">
        <v>4.5</v>
      </c>
      <c r="G757" s="48">
        <f t="shared" si="53"/>
        <v>167.85</v>
      </c>
      <c r="H757" s="76"/>
      <c r="I757" s="47">
        <f t="shared" ref="I757:I803" si="54">F757*H757</f>
        <v>0</v>
      </c>
      <c r="J757" s="47" t="s">
        <v>5080</v>
      </c>
      <c r="K757" s="610"/>
    </row>
    <row r="758" spans="1:12">
      <c r="A758" s="10">
        <v>13448</v>
      </c>
      <c r="B758" s="24" t="s">
        <v>137</v>
      </c>
      <c r="C758" s="365" t="s">
        <v>4543</v>
      </c>
      <c r="D758" s="610" t="str">
        <f t="shared" si="52"/>
        <v>Фото</v>
      </c>
      <c r="E758" s="235" t="s">
        <v>351</v>
      </c>
      <c r="F758" s="52">
        <v>4</v>
      </c>
      <c r="G758" s="48">
        <f t="shared" si="53"/>
        <v>149.19999999999999</v>
      </c>
      <c r="H758" s="76"/>
      <c r="I758" s="47">
        <f t="shared" si="54"/>
        <v>0</v>
      </c>
      <c r="J758" s="47" t="s">
        <v>5081</v>
      </c>
      <c r="K758" s="610"/>
    </row>
    <row r="759" spans="1:12">
      <c r="A759" s="10">
        <v>13457</v>
      </c>
      <c r="B759" s="24" t="s">
        <v>137</v>
      </c>
      <c r="C759" s="19" t="s">
        <v>3037</v>
      </c>
      <c r="D759" s="610" t="str">
        <f t="shared" si="52"/>
        <v>Фото</v>
      </c>
      <c r="E759" s="235" t="s">
        <v>351</v>
      </c>
      <c r="F759" s="52">
        <v>1.5</v>
      </c>
      <c r="G759" s="48">
        <f t="shared" si="53"/>
        <v>55.949999999999996</v>
      </c>
      <c r="H759" s="76"/>
      <c r="I759" s="47">
        <f t="shared" si="54"/>
        <v>0</v>
      </c>
      <c r="J759" s="47" t="s">
        <v>5082</v>
      </c>
      <c r="K759" s="610"/>
    </row>
    <row r="760" spans="1:12">
      <c r="A760" s="10">
        <v>11264</v>
      </c>
      <c r="B760" s="7" t="s">
        <v>137</v>
      </c>
      <c r="C760" s="19" t="s">
        <v>3072</v>
      </c>
      <c r="D760" s="610" t="str">
        <f t="shared" si="52"/>
        <v>Фото</v>
      </c>
      <c r="E760" s="235" t="s">
        <v>351</v>
      </c>
      <c r="F760" s="52">
        <v>4</v>
      </c>
      <c r="G760" s="48">
        <f t="shared" si="53"/>
        <v>149.19999999999999</v>
      </c>
      <c r="H760" s="73"/>
      <c r="I760" s="47">
        <f t="shared" si="54"/>
        <v>0</v>
      </c>
      <c r="J760" s="47" t="s">
        <v>7919</v>
      </c>
      <c r="K760" s="610"/>
    </row>
    <row r="761" spans="1:12">
      <c r="A761" s="10">
        <v>13456</v>
      </c>
      <c r="B761" s="24" t="s">
        <v>137</v>
      </c>
      <c r="C761" s="19" t="s">
        <v>3034</v>
      </c>
      <c r="D761" s="610" t="str">
        <f t="shared" si="52"/>
        <v>Фото</v>
      </c>
      <c r="E761" s="235" t="s">
        <v>351</v>
      </c>
      <c r="F761" s="52">
        <v>6.5</v>
      </c>
      <c r="G761" s="48">
        <f t="shared" si="53"/>
        <v>242.45</v>
      </c>
      <c r="H761" s="76"/>
      <c r="I761" s="47">
        <f t="shared" si="54"/>
        <v>0</v>
      </c>
      <c r="J761" s="47" t="s">
        <v>5208</v>
      </c>
      <c r="K761" s="610"/>
    </row>
    <row r="762" spans="1:12">
      <c r="A762" s="2">
        <v>28405</v>
      </c>
      <c r="B762" s="23" t="s">
        <v>137</v>
      </c>
      <c r="C762" s="17" t="s">
        <v>3058</v>
      </c>
      <c r="D762" s="610" t="str">
        <f t="shared" si="52"/>
        <v>Фото</v>
      </c>
      <c r="E762" s="508" t="s">
        <v>351</v>
      </c>
      <c r="F762" s="51">
        <v>13</v>
      </c>
      <c r="G762" s="48">
        <f t="shared" si="53"/>
        <v>484.9</v>
      </c>
      <c r="H762" s="76"/>
      <c r="I762" s="47">
        <f t="shared" si="54"/>
        <v>0</v>
      </c>
      <c r="J762" s="47" t="s">
        <v>5085</v>
      </c>
      <c r="K762" s="610"/>
    </row>
    <row r="763" spans="1:12">
      <c r="A763" s="10">
        <v>13468</v>
      </c>
      <c r="B763" s="24" t="s">
        <v>137</v>
      </c>
      <c r="C763" s="276" t="s">
        <v>18</v>
      </c>
      <c r="D763" s="610" t="str">
        <f t="shared" si="52"/>
        <v>Фото</v>
      </c>
      <c r="E763" s="235" t="s">
        <v>351</v>
      </c>
      <c r="F763" s="52">
        <v>0.65</v>
      </c>
      <c r="G763" s="48">
        <f t="shared" si="53"/>
        <v>24.244999999999997</v>
      </c>
      <c r="H763" s="76"/>
      <c r="I763" s="47">
        <f t="shared" si="54"/>
        <v>0</v>
      </c>
      <c r="J763" s="47" t="s">
        <v>5084</v>
      </c>
      <c r="K763" s="610"/>
    </row>
    <row r="764" spans="1:12">
      <c r="A764" s="10">
        <v>13460</v>
      </c>
      <c r="B764" s="335" t="s">
        <v>59</v>
      </c>
      <c r="C764" s="276" t="s">
        <v>1254</v>
      </c>
      <c r="D764" s="610" t="str">
        <f t="shared" si="52"/>
        <v>Фото</v>
      </c>
      <c r="E764" s="235" t="s">
        <v>351</v>
      </c>
      <c r="F764" s="52">
        <v>0.8</v>
      </c>
      <c r="G764" s="48">
        <f t="shared" si="53"/>
        <v>29.84</v>
      </c>
      <c r="H764" s="76"/>
      <c r="I764" s="47">
        <f t="shared" si="54"/>
        <v>0</v>
      </c>
      <c r="J764" s="47" t="s">
        <v>8434</v>
      </c>
      <c r="K764" s="610"/>
    </row>
    <row r="765" spans="1:12" ht="14.4">
      <c r="A765" s="34">
        <v>25116</v>
      </c>
      <c r="B765" s="24" t="s">
        <v>137</v>
      </c>
      <c r="C765" s="22" t="s">
        <v>2024</v>
      </c>
      <c r="D765" s="610" t="str">
        <f t="shared" si="52"/>
        <v>Фото</v>
      </c>
      <c r="E765" s="235" t="s">
        <v>351</v>
      </c>
      <c r="F765" s="52">
        <v>1.2</v>
      </c>
      <c r="G765" s="48">
        <f t="shared" si="53"/>
        <v>44.76</v>
      </c>
      <c r="H765" s="76"/>
      <c r="I765" s="47">
        <f t="shared" si="54"/>
        <v>0</v>
      </c>
      <c r="J765" s="47" t="s">
        <v>5086</v>
      </c>
      <c r="K765" s="610"/>
      <c r="L765" s="87"/>
    </row>
    <row r="766" spans="1:12" ht="14.4">
      <c r="A766" s="10">
        <v>13464</v>
      </c>
      <c r="B766" s="24" t="s">
        <v>137</v>
      </c>
      <c r="C766" s="276" t="s">
        <v>1255</v>
      </c>
      <c r="D766" s="610" t="str">
        <f t="shared" si="52"/>
        <v>Фото</v>
      </c>
      <c r="E766" s="235" t="s">
        <v>351</v>
      </c>
      <c r="F766" s="52">
        <v>0.3</v>
      </c>
      <c r="G766" s="48">
        <f t="shared" si="53"/>
        <v>11.19</v>
      </c>
      <c r="H766" s="76"/>
      <c r="I766" s="47">
        <f t="shared" si="54"/>
        <v>0</v>
      </c>
      <c r="J766" s="47" t="s">
        <v>5087</v>
      </c>
      <c r="K766" s="610"/>
      <c r="L766" s="87"/>
    </row>
    <row r="767" spans="1:12" ht="14.4">
      <c r="A767" s="10">
        <v>25121</v>
      </c>
      <c r="B767" s="24" t="s">
        <v>137</v>
      </c>
      <c r="C767" s="276" t="s">
        <v>1256</v>
      </c>
      <c r="D767" s="610" t="str">
        <f t="shared" si="52"/>
        <v>Фото</v>
      </c>
      <c r="E767" s="235" t="s">
        <v>351</v>
      </c>
      <c r="F767" s="52">
        <v>0.3</v>
      </c>
      <c r="G767" s="48">
        <f t="shared" si="53"/>
        <v>11.19</v>
      </c>
      <c r="H767" s="76"/>
      <c r="I767" s="47">
        <f t="shared" si="54"/>
        <v>0</v>
      </c>
      <c r="J767" s="47" t="s">
        <v>5088</v>
      </c>
      <c r="K767" s="610"/>
      <c r="L767" s="87"/>
    </row>
    <row r="768" spans="1:12" ht="14.4">
      <c r="A768" s="10">
        <v>13459</v>
      </c>
      <c r="B768" s="24" t="s">
        <v>137</v>
      </c>
      <c r="C768" s="276" t="s">
        <v>1257</v>
      </c>
      <c r="D768" s="610" t="str">
        <f t="shared" si="52"/>
        <v>Фото</v>
      </c>
      <c r="E768" s="235" t="s">
        <v>351</v>
      </c>
      <c r="F768" s="52">
        <v>0.8</v>
      </c>
      <c r="G768" s="48">
        <f t="shared" si="53"/>
        <v>29.84</v>
      </c>
      <c r="H768" s="76"/>
      <c r="I768" s="47">
        <f t="shared" si="54"/>
        <v>0</v>
      </c>
      <c r="J768" s="47" t="s">
        <v>5089</v>
      </c>
      <c r="K768" s="610"/>
      <c r="L768" s="87"/>
    </row>
    <row r="769" spans="1:12" ht="14.4">
      <c r="A769" s="38">
        <v>25117</v>
      </c>
      <c r="B769" s="24" t="s">
        <v>137</v>
      </c>
      <c r="C769" s="276" t="s">
        <v>908</v>
      </c>
      <c r="D769" s="610" t="str">
        <f t="shared" si="52"/>
        <v>Фото</v>
      </c>
      <c r="E769" s="235" t="s">
        <v>351</v>
      </c>
      <c r="F769" s="52">
        <v>1.8</v>
      </c>
      <c r="G769" s="48">
        <f t="shared" si="53"/>
        <v>67.14</v>
      </c>
      <c r="H769" s="76"/>
      <c r="I769" s="47">
        <f t="shared" si="54"/>
        <v>0</v>
      </c>
      <c r="J769" s="47" t="s">
        <v>5090</v>
      </c>
      <c r="K769" s="610"/>
      <c r="L769" s="87"/>
    </row>
    <row r="770" spans="1:12" ht="14.4">
      <c r="A770" s="10">
        <v>13462</v>
      </c>
      <c r="B770" s="24" t="s">
        <v>137</v>
      </c>
      <c r="C770" s="276" t="s">
        <v>1258</v>
      </c>
      <c r="D770" s="610" t="str">
        <f t="shared" si="52"/>
        <v>Фото</v>
      </c>
      <c r="E770" s="235" t="s">
        <v>351</v>
      </c>
      <c r="F770" s="52">
        <v>0.7</v>
      </c>
      <c r="G770" s="48">
        <f t="shared" si="53"/>
        <v>26.109999999999996</v>
      </c>
      <c r="H770" s="76"/>
      <c r="I770" s="47">
        <f t="shared" si="54"/>
        <v>0</v>
      </c>
      <c r="J770" s="47" t="s">
        <v>5091</v>
      </c>
      <c r="K770" s="610"/>
      <c r="L770" s="87"/>
    </row>
    <row r="771" spans="1:12" ht="14.4">
      <c r="A771" s="34">
        <v>25123</v>
      </c>
      <c r="B771" s="24" t="s">
        <v>137</v>
      </c>
      <c r="C771" s="18" t="s">
        <v>2129</v>
      </c>
      <c r="D771" s="610" t="str">
        <f t="shared" si="52"/>
        <v>Фото</v>
      </c>
      <c r="E771" s="235" t="s">
        <v>351</v>
      </c>
      <c r="F771" s="48">
        <v>3</v>
      </c>
      <c r="G771" s="48">
        <f t="shared" si="53"/>
        <v>111.89999999999999</v>
      </c>
      <c r="H771" s="76"/>
      <c r="I771" s="47">
        <f t="shared" si="54"/>
        <v>0</v>
      </c>
      <c r="J771" s="47" t="s">
        <v>5092</v>
      </c>
      <c r="K771" s="610"/>
      <c r="L771" s="87"/>
    </row>
    <row r="772" spans="1:12" ht="14.4">
      <c r="A772" s="34">
        <v>25124</v>
      </c>
      <c r="B772" s="24" t="s">
        <v>137</v>
      </c>
      <c r="C772" s="18" t="s">
        <v>2130</v>
      </c>
      <c r="D772" s="610" t="str">
        <f t="shared" si="52"/>
        <v>Фото</v>
      </c>
      <c r="E772" s="235" t="s">
        <v>351</v>
      </c>
      <c r="F772" s="48">
        <v>2.5</v>
      </c>
      <c r="G772" s="48">
        <f t="shared" si="53"/>
        <v>93.25</v>
      </c>
      <c r="H772" s="76"/>
      <c r="I772" s="47">
        <f t="shared" si="54"/>
        <v>0</v>
      </c>
      <c r="J772" s="47" t="s">
        <v>5097</v>
      </c>
      <c r="K772" s="610"/>
      <c r="L772" s="87"/>
    </row>
    <row r="773" spans="1:12">
      <c r="A773" s="34">
        <v>25125</v>
      </c>
      <c r="B773" s="24" t="s">
        <v>137</v>
      </c>
      <c r="C773" s="18" t="s">
        <v>2131</v>
      </c>
      <c r="D773" s="610" t="str">
        <f t="shared" si="52"/>
        <v>Фото</v>
      </c>
      <c r="E773" s="235" t="s">
        <v>351</v>
      </c>
      <c r="F773" s="48">
        <v>2.5</v>
      </c>
      <c r="G773" s="48">
        <f t="shared" si="53"/>
        <v>93.25</v>
      </c>
      <c r="H773" s="76"/>
      <c r="I773" s="47">
        <f t="shared" si="54"/>
        <v>0</v>
      </c>
      <c r="J773" s="47" t="s">
        <v>5098</v>
      </c>
      <c r="K773" s="610"/>
    </row>
    <row r="774" spans="1:12" ht="14.4">
      <c r="A774" s="34">
        <v>40419</v>
      </c>
      <c r="B774" s="322" t="s">
        <v>47</v>
      </c>
      <c r="C774" s="18" t="s">
        <v>2132</v>
      </c>
      <c r="D774" s="610" t="str">
        <f t="shared" si="52"/>
        <v>Фото</v>
      </c>
      <c r="E774" s="534" t="s">
        <v>134</v>
      </c>
      <c r="F774" s="48">
        <v>3.5</v>
      </c>
      <c r="G774" s="48">
        <f t="shared" si="53"/>
        <v>130.54999999999998</v>
      </c>
      <c r="H774" s="73"/>
      <c r="I774" s="47">
        <f t="shared" si="54"/>
        <v>0</v>
      </c>
      <c r="J774" s="47" t="s">
        <v>5093</v>
      </c>
      <c r="K774" s="610"/>
      <c r="L774" s="87"/>
    </row>
    <row r="775" spans="1:12" ht="14.4">
      <c r="A775" s="34">
        <v>11882</v>
      </c>
      <c r="B775" s="354" t="s">
        <v>160</v>
      </c>
      <c r="C775" s="18" t="s">
        <v>2138</v>
      </c>
      <c r="D775" s="610" t="str">
        <f t="shared" ref="D775:D838" si="55">HYPERLINK(J775,"Фото")</f>
        <v>Фото</v>
      </c>
      <c r="E775" s="539" t="s">
        <v>134</v>
      </c>
      <c r="F775" s="48">
        <v>3.5</v>
      </c>
      <c r="G775" s="48">
        <f t="shared" si="53"/>
        <v>130.54999999999998</v>
      </c>
      <c r="H775" s="73"/>
      <c r="I775" s="47">
        <f t="shared" si="54"/>
        <v>0</v>
      </c>
      <c r="J775" s="47" t="s">
        <v>7755</v>
      </c>
      <c r="K775" s="610"/>
      <c r="L775" s="87"/>
    </row>
    <row r="776" spans="1:12" ht="14.4">
      <c r="A776" s="34">
        <v>11883</v>
      </c>
      <c r="B776" s="354" t="s">
        <v>160</v>
      </c>
      <c r="C776" s="18" t="s">
        <v>2139</v>
      </c>
      <c r="D776" s="610" t="str">
        <f t="shared" si="55"/>
        <v>Фото</v>
      </c>
      <c r="E776" s="235" t="s">
        <v>351</v>
      </c>
      <c r="F776" s="48">
        <v>3.5</v>
      </c>
      <c r="G776" s="48">
        <f t="shared" si="53"/>
        <v>130.54999999999998</v>
      </c>
      <c r="H776" s="73"/>
      <c r="I776" s="47">
        <f t="shared" si="54"/>
        <v>0</v>
      </c>
      <c r="J776" s="47" t="s">
        <v>7756</v>
      </c>
      <c r="K776" s="610"/>
      <c r="L776" s="87"/>
    </row>
    <row r="777" spans="1:12" ht="14.4">
      <c r="A777" s="34">
        <v>40420</v>
      </c>
      <c r="B777" s="333" t="s">
        <v>112</v>
      </c>
      <c r="C777" s="18" t="s">
        <v>2133</v>
      </c>
      <c r="D777" s="610" t="str">
        <f t="shared" si="55"/>
        <v>Фото</v>
      </c>
      <c r="E777" s="235" t="s">
        <v>351</v>
      </c>
      <c r="F777" s="48">
        <v>8</v>
      </c>
      <c r="G777" s="48">
        <f t="shared" si="53"/>
        <v>298.39999999999998</v>
      </c>
      <c r="H777" s="73"/>
      <c r="I777" s="47">
        <f t="shared" si="54"/>
        <v>0</v>
      </c>
      <c r="J777" s="47" t="s">
        <v>5094</v>
      </c>
      <c r="K777" s="610"/>
      <c r="L777" s="87"/>
    </row>
    <row r="778" spans="1:12" ht="14.4">
      <c r="A778" s="34">
        <v>40421</v>
      </c>
      <c r="B778" s="333" t="s">
        <v>112</v>
      </c>
      <c r="C778" s="18" t="s">
        <v>2134</v>
      </c>
      <c r="D778" s="610" t="str">
        <f t="shared" si="55"/>
        <v>Фото</v>
      </c>
      <c r="E778" s="235" t="s">
        <v>351</v>
      </c>
      <c r="F778" s="48">
        <v>8</v>
      </c>
      <c r="G778" s="48">
        <f t="shared" si="53"/>
        <v>298.39999999999998</v>
      </c>
      <c r="H778" s="76"/>
      <c r="I778" s="47">
        <f t="shared" si="54"/>
        <v>0</v>
      </c>
      <c r="J778" s="47" t="s">
        <v>5095</v>
      </c>
      <c r="K778" s="610"/>
      <c r="L778" s="87"/>
    </row>
    <row r="779" spans="1:12" ht="14.4">
      <c r="A779" s="34">
        <v>40422</v>
      </c>
      <c r="B779" s="333" t="s">
        <v>112</v>
      </c>
      <c r="C779" s="18" t="s">
        <v>2135</v>
      </c>
      <c r="D779" s="610" t="str">
        <f t="shared" si="55"/>
        <v>Фото</v>
      </c>
      <c r="E779" s="235" t="s">
        <v>351</v>
      </c>
      <c r="F779" s="48">
        <v>8</v>
      </c>
      <c r="G779" s="48">
        <f t="shared" si="53"/>
        <v>298.39999999999998</v>
      </c>
      <c r="H779" s="76"/>
      <c r="I779" s="47">
        <f t="shared" si="54"/>
        <v>0</v>
      </c>
      <c r="J779" s="47" t="s">
        <v>5096</v>
      </c>
      <c r="K779" s="610"/>
      <c r="L779" s="87"/>
    </row>
    <row r="780" spans="1:12">
      <c r="A780" s="34">
        <v>25126</v>
      </c>
      <c r="B780" s="336" t="s">
        <v>140</v>
      </c>
      <c r="C780" s="21" t="s">
        <v>2136</v>
      </c>
      <c r="D780" s="610" t="str">
        <f t="shared" si="55"/>
        <v>Фото</v>
      </c>
      <c r="E780" s="235" t="s">
        <v>351</v>
      </c>
      <c r="F780" s="48">
        <v>6.5</v>
      </c>
      <c r="G780" s="48">
        <f t="shared" si="53"/>
        <v>242.45</v>
      </c>
      <c r="H780" s="76"/>
      <c r="I780" s="47">
        <f t="shared" si="54"/>
        <v>0</v>
      </c>
      <c r="J780" s="47" t="s">
        <v>5099</v>
      </c>
      <c r="K780" s="610"/>
    </row>
    <row r="781" spans="1:12" ht="14.4">
      <c r="A781" s="34">
        <v>25128</v>
      </c>
      <c r="B781" s="336" t="s">
        <v>140</v>
      </c>
      <c r="C781" s="21" t="s">
        <v>2137</v>
      </c>
      <c r="D781" s="610" t="str">
        <f t="shared" si="55"/>
        <v>Фото</v>
      </c>
      <c r="E781" s="235" t="s">
        <v>351</v>
      </c>
      <c r="F781" s="48">
        <v>6.5</v>
      </c>
      <c r="G781" s="48">
        <f t="shared" si="53"/>
        <v>242.45</v>
      </c>
      <c r="H781" s="73"/>
      <c r="I781" s="47">
        <f t="shared" si="54"/>
        <v>0</v>
      </c>
      <c r="J781" s="47" t="s">
        <v>5100</v>
      </c>
      <c r="K781" s="610"/>
      <c r="L781" s="87"/>
    </row>
    <row r="782" spans="1:12" ht="14.4">
      <c r="A782" s="34">
        <v>11868</v>
      </c>
      <c r="B782" s="23" t="s">
        <v>137</v>
      </c>
      <c r="C782" s="21" t="s">
        <v>2122</v>
      </c>
      <c r="D782" s="610" t="str">
        <f t="shared" si="55"/>
        <v>Фото</v>
      </c>
      <c r="E782" s="235" t="s">
        <v>351</v>
      </c>
      <c r="F782" s="48">
        <v>3</v>
      </c>
      <c r="G782" s="48">
        <f t="shared" si="53"/>
        <v>111.89999999999999</v>
      </c>
      <c r="H782" s="73"/>
      <c r="I782" s="47">
        <f t="shared" si="54"/>
        <v>0</v>
      </c>
      <c r="J782" s="47" t="s">
        <v>7742</v>
      </c>
      <c r="K782" s="610"/>
      <c r="L782" s="87"/>
    </row>
    <row r="783" spans="1:12" ht="14.4">
      <c r="A783" s="34">
        <v>11869</v>
      </c>
      <c r="B783" s="23" t="s">
        <v>137</v>
      </c>
      <c r="C783" s="21" t="s">
        <v>2123</v>
      </c>
      <c r="D783" s="610" t="str">
        <f t="shared" si="55"/>
        <v>Фото</v>
      </c>
      <c r="E783" s="235" t="s">
        <v>351</v>
      </c>
      <c r="F783" s="48">
        <v>3</v>
      </c>
      <c r="G783" s="48">
        <f t="shared" si="53"/>
        <v>111.89999999999999</v>
      </c>
      <c r="H783" s="73"/>
      <c r="I783" s="47">
        <f t="shared" si="54"/>
        <v>0</v>
      </c>
      <c r="J783" s="47" t="s">
        <v>7743</v>
      </c>
      <c r="K783" s="610"/>
      <c r="L783" s="87"/>
    </row>
    <row r="784" spans="1:12">
      <c r="A784" s="10">
        <v>25130</v>
      </c>
      <c r="B784" s="336" t="s">
        <v>140</v>
      </c>
      <c r="C784" s="365" t="s">
        <v>1855</v>
      </c>
      <c r="D784" s="610" t="str">
        <f t="shared" si="55"/>
        <v>Фото</v>
      </c>
      <c r="E784" s="577" t="s">
        <v>351</v>
      </c>
      <c r="F784" s="52">
        <v>6.5</v>
      </c>
      <c r="G784" s="48">
        <f t="shared" si="53"/>
        <v>242.45</v>
      </c>
      <c r="H784" s="73"/>
      <c r="I784" s="47">
        <f t="shared" si="54"/>
        <v>0</v>
      </c>
      <c r="J784" s="47" t="s">
        <v>5828</v>
      </c>
      <c r="K784" s="610"/>
    </row>
    <row r="785" spans="1:12" ht="14.4">
      <c r="A785" s="34">
        <v>11885</v>
      </c>
      <c r="B785" s="354" t="s">
        <v>160</v>
      </c>
      <c r="C785" s="18" t="s">
        <v>2140</v>
      </c>
      <c r="D785" s="610" t="str">
        <f t="shared" si="55"/>
        <v>Фото</v>
      </c>
      <c r="E785" s="235" t="s">
        <v>351</v>
      </c>
      <c r="F785" s="48">
        <v>4.5</v>
      </c>
      <c r="G785" s="48">
        <f t="shared" si="53"/>
        <v>167.85</v>
      </c>
      <c r="H785" s="73"/>
      <c r="I785" s="47">
        <f t="shared" si="54"/>
        <v>0</v>
      </c>
      <c r="J785" s="47" t="s">
        <v>7758</v>
      </c>
      <c r="K785" s="610"/>
      <c r="L785" s="87"/>
    </row>
    <row r="786" spans="1:12" ht="14.4">
      <c r="A786" s="34">
        <v>11884</v>
      </c>
      <c r="B786" s="354" t="s">
        <v>160</v>
      </c>
      <c r="C786" s="18" t="s">
        <v>2141</v>
      </c>
      <c r="D786" s="610" t="str">
        <f t="shared" si="55"/>
        <v>Фото</v>
      </c>
      <c r="E786" s="235" t="s">
        <v>351</v>
      </c>
      <c r="F786" s="48">
        <v>3.5</v>
      </c>
      <c r="G786" s="48">
        <f t="shared" si="53"/>
        <v>130.54999999999998</v>
      </c>
      <c r="H786" s="73"/>
      <c r="I786" s="47">
        <f t="shared" si="54"/>
        <v>0</v>
      </c>
      <c r="J786" s="47" t="s">
        <v>7757</v>
      </c>
      <c r="K786" s="610"/>
      <c r="L786" s="87"/>
    </row>
    <row r="787" spans="1:12" s="31" customFormat="1" ht="14.4">
      <c r="A787" s="8">
        <v>25127</v>
      </c>
      <c r="B787" s="347" t="s">
        <v>89</v>
      </c>
      <c r="C787" s="31" t="s">
        <v>2126</v>
      </c>
      <c r="D787" s="610" t="str">
        <f t="shared" si="55"/>
        <v>Фото</v>
      </c>
      <c r="E787" s="72" t="s">
        <v>351</v>
      </c>
      <c r="F787" s="51">
        <v>4.5</v>
      </c>
      <c r="G787" s="48">
        <f t="shared" si="53"/>
        <v>167.85</v>
      </c>
      <c r="H787" s="77"/>
      <c r="I787" s="472">
        <f t="shared" si="54"/>
        <v>0</v>
      </c>
      <c r="J787" s="472" t="s">
        <v>5101</v>
      </c>
      <c r="K787" s="610"/>
      <c r="L787" s="474"/>
    </row>
    <row r="788" spans="1:12" ht="14.4">
      <c r="A788" s="2">
        <v>27360</v>
      </c>
      <c r="B788" s="459" t="s">
        <v>201</v>
      </c>
      <c r="C788" s="31" t="s">
        <v>2127</v>
      </c>
      <c r="D788" s="610" t="str">
        <f t="shared" si="55"/>
        <v>Фото</v>
      </c>
      <c r="E788" s="72" t="s">
        <v>351</v>
      </c>
      <c r="F788" s="51">
        <v>4</v>
      </c>
      <c r="G788" s="48">
        <f t="shared" si="53"/>
        <v>149.19999999999999</v>
      </c>
      <c r="H788" s="76"/>
      <c r="I788" s="47">
        <f t="shared" si="54"/>
        <v>0</v>
      </c>
      <c r="J788" s="47" t="s">
        <v>5102</v>
      </c>
      <c r="K788" s="610"/>
      <c r="L788" s="87"/>
    </row>
    <row r="789" spans="1:12" ht="14.4">
      <c r="A789" s="2">
        <v>27361</v>
      </c>
      <c r="B789" s="459" t="s">
        <v>201</v>
      </c>
      <c r="C789" s="31" t="s">
        <v>2128</v>
      </c>
      <c r="D789" s="610" t="str">
        <f t="shared" si="55"/>
        <v>Фото</v>
      </c>
      <c r="E789" s="72" t="s">
        <v>351</v>
      </c>
      <c r="F789" s="51">
        <v>3.5</v>
      </c>
      <c r="G789" s="48">
        <f t="shared" si="53"/>
        <v>130.54999999999998</v>
      </c>
      <c r="H789" s="76"/>
      <c r="I789" s="47">
        <f t="shared" si="54"/>
        <v>0</v>
      </c>
      <c r="J789" s="47" t="s">
        <v>5103</v>
      </c>
      <c r="K789" s="610"/>
      <c r="L789" s="87"/>
    </row>
    <row r="790" spans="1:12" ht="14.4">
      <c r="A790" s="2">
        <v>11878</v>
      </c>
      <c r="B790" s="23" t="s">
        <v>137</v>
      </c>
      <c r="C790" s="31" t="s">
        <v>2124</v>
      </c>
      <c r="D790" s="610" t="str">
        <f t="shared" si="55"/>
        <v>Фото</v>
      </c>
      <c r="E790" s="72" t="s">
        <v>351</v>
      </c>
      <c r="F790" s="51">
        <v>6.5</v>
      </c>
      <c r="G790" s="48">
        <f t="shared" si="53"/>
        <v>242.45</v>
      </c>
      <c r="H790" s="76"/>
      <c r="I790" s="47">
        <f t="shared" si="54"/>
        <v>0</v>
      </c>
      <c r="J790" s="47" t="s">
        <v>7751</v>
      </c>
      <c r="K790" s="610"/>
      <c r="L790" s="87"/>
    </row>
    <row r="791" spans="1:12" ht="14.4">
      <c r="A791" s="2">
        <v>11879</v>
      </c>
      <c r="B791" s="23" t="s">
        <v>137</v>
      </c>
      <c r="C791" s="31" t="s">
        <v>2125</v>
      </c>
      <c r="D791" s="610" t="str">
        <f t="shared" si="55"/>
        <v>Фото</v>
      </c>
      <c r="E791" s="72" t="s">
        <v>351</v>
      </c>
      <c r="F791" s="51">
        <v>6.5</v>
      </c>
      <c r="G791" s="48">
        <f t="shared" si="53"/>
        <v>242.45</v>
      </c>
      <c r="H791" s="76"/>
      <c r="I791" s="47">
        <f t="shared" si="54"/>
        <v>0</v>
      </c>
      <c r="J791" s="47" t="s">
        <v>7752</v>
      </c>
      <c r="K791" s="610"/>
      <c r="L791" s="87"/>
    </row>
    <row r="792" spans="1:12" ht="14.4">
      <c r="A792" s="2">
        <v>12049</v>
      </c>
      <c r="B792" s="354" t="s">
        <v>160</v>
      </c>
      <c r="C792" s="31" t="s">
        <v>2455</v>
      </c>
      <c r="D792" s="610" t="str">
        <f t="shared" si="55"/>
        <v>Фото</v>
      </c>
      <c r="E792" s="533" t="s">
        <v>134</v>
      </c>
      <c r="F792" s="51">
        <v>5.5</v>
      </c>
      <c r="G792" s="48">
        <f t="shared" ref="G792:G855" si="56">I$2*F792</f>
        <v>205.14999999999998</v>
      </c>
      <c r="H792" s="76"/>
      <c r="I792" s="47">
        <f t="shared" si="54"/>
        <v>0</v>
      </c>
      <c r="J792" s="47" t="s">
        <v>8063</v>
      </c>
      <c r="K792" s="610"/>
      <c r="L792" s="87"/>
    </row>
    <row r="793" spans="1:12">
      <c r="A793" s="2">
        <v>25192</v>
      </c>
      <c r="B793" s="23" t="s">
        <v>137</v>
      </c>
      <c r="C793" s="22" t="s">
        <v>1617</v>
      </c>
      <c r="D793" s="610" t="str">
        <f t="shared" si="55"/>
        <v>Фото</v>
      </c>
      <c r="E793" s="72" t="s">
        <v>351</v>
      </c>
      <c r="F793" s="51">
        <v>13</v>
      </c>
      <c r="G793" s="48">
        <f t="shared" si="56"/>
        <v>484.9</v>
      </c>
      <c r="H793" s="76"/>
      <c r="I793" s="47">
        <f t="shared" si="54"/>
        <v>0</v>
      </c>
      <c r="J793" s="47" t="s">
        <v>5110</v>
      </c>
      <c r="K793" s="610"/>
    </row>
    <row r="794" spans="1:12">
      <c r="A794" s="34">
        <v>13211</v>
      </c>
      <c r="B794" s="333" t="s">
        <v>112</v>
      </c>
      <c r="C794" s="22" t="s">
        <v>2025</v>
      </c>
      <c r="D794" s="610" t="str">
        <f t="shared" si="55"/>
        <v>Фото</v>
      </c>
      <c r="E794" s="539" t="s">
        <v>134</v>
      </c>
      <c r="F794" s="50">
        <v>15</v>
      </c>
      <c r="G794" s="48">
        <f t="shared" si="56"/>
        <v>559.5</v>
      </c>
      <c r="H794" s="73"/>
      <c r="I794" s="47">
        <f t="shared" si="54"/>
        <v>0</v>
      </c>
      <c r="J794" s="47" t="s">
        <v>5105</v>
      </c>
      <c r="K794" s="610"/>
    </row>
    <row r="795" spans="1:12">
      <c r="A795" s="34">
        <v>40424</v>
      </c>
      <c r="B795" s="24" t="s">
        <v>137</v>
      </c>
      <c r="C795" s="22" t="s">
        <v>2025</v>
      </c>
      <c r="D795" s="610" t="str">
        <f t="shared" si="55"/>
        <v>Фото</v>
      </c>
      <c r="E795" s="235" t="s">
        <v>351</v>
      </c>
      <c r="F795" s="48">
        <v>14</v>
      </c>
      <c r="G795" s="48">
        <f t="shared" si="56"/>
        <v>522.19999999999993</v>
      </c>
      <c r="H795" s="73"/>
      <c r="I795" s="47">
        <f t="shared" si="54"/>
        <v>0</v>
      </c>
      <c r="J795" s="47" t="s">
        <v>5104</v>
      </c>
      <c r="K795" s="610"/>
    </row>
    <row r="796" spans="1:12">
      <c r="A796" s="34">
        <v>12970</v>
      </c>
      <c r="B796" s="332" t="s">
        <v>3290</v>
      </c>
      <c r="C796" s="18" t="s">
        <v>4348</v>
      </c>
      <c r="D796" s="610" t="str">
        <f t="shared" si="55"/>
        <v>Фото</v>
      </c>
      <c r="E796" s="235" t="s">
        <v>351</v>
      </c>
      <c r="F796" s="48">
        <v>18</v>
      </c>
      <c r="G796" s="48">
        <f t="shared" si="56"/>
        <v>671.4</v>
      </c>
      <c r="H796" s="73"/>
      <c r="I796" s="47">
        <f t="shared" si="54"/>
        <v>0</v>
      </c>
      <c r="J796" s="47" t="s">
        <v>8692</v>
      </c>
      <c r="K796" s="610"/>
    </row>
    <row r="797" spans="1:12">
      <c r="A797" s="34">
        <v>24089</v>
      </c>
      <c r="B797" s="336" t="s">
        <v>140</v>
      </c>
      <c r="C797" s="18" t="s">
        <v>3684</v>
      </c>
      <c r="D797" s="610" t="str">
        <f t="shared" si="55"/>
        <v>Фото</v>
      </c>
      <c r="E797" s="235" t="s">
        <v>351</v>
      </c>
      <c r="F797" s="50">
        <v>19</v>
      </c>
      <c r="G797" s="48">
        <f t="shared" si="56"/>
        <v>708.69999999999993</v>
      </c>
      <c r="H797" s="73"/>
      <c r="I797" s="47">
        <f t="shared" si="54"/>
        <v>0</v>
      </c>
      <c r="J797" s="47" t="s">
        <v>5107</v>
      </c>
      <c r="K797" s="610"/>
    </row>
    <row r="798" spans="1:12">
      <c r="A798" s="2">
        <v>12969</v>
      </c>
      <c r="B798" s="332" t="s">
        <v>3290</v>
      </c>
      <c r="C798" s="18" t="s">
        <v>3716</v>
      </c>
      <c r="D798" s="610" t="str">
        <f t="shared" si="55"/>
        <v>Фото</v>
      </c>
      <c r="E798" s="72" t="s">
        <v>351</v>
      </c>
      <c r="F798" s="51">
        <v>18</v>
      </c>
      <c r="G798" s="48">
        <f t="shared" si="56"/>
        <v>671.4</v>
      </c>
      <c r="H798" s="76"/>
      <c r="I798" s="47">
        <f t="shared" si="54"/>
        <v>0</v>
      </c>
      <c r="J798" s="47" t="s">
        <v>8691</v>
      </c>
      <c r="K798" s="610"/>
    </row>
    <row r="799" spans="1:12">
      <c r="A799" s="2">
        <v>13782</v>
      </c>
      <c r="B799" s="24" t="s">
        <v>137</v>
      </c>
      <c r="C799" s="18" t="s">
        <v>3716</v>
      </c>
      <c r="D799" s="610" t="str">
        <f t="shared" si="55"/>
        <v>Фото</v>
      </c>
      <c r="E799" s="72" t="s">
        <v>351</v>
      </c>
      <c r="F799" s="51">
        <v>16</v>
      </c>
      <c r="G799" s="48">
        <f t="shared" si="56"/>
        <v>596.79999999999995</v>
      </c>
      <c r="H799" s="76"/>
      <c r="I799" s="47">
        <f t="shared" si="54"/>
        <v>0</v>
      </c>
      <c r="J799" s="47" t="s">
        <v>8778</v>
      </c>
      <c r="K799" s="610"/>
    </row>
    <row r="800" spans="1:12">
      <c r="A800" s="2">
        <v>34068</v>
      </c>
      <c r="B800" s="336" t="s">
        <v>140</v>
      </c>
      <c r="C800" s="22" t="s">
        <v>2026</v>
      </c>
      <c r="D800" s="610" t="str">
        <f t="shared" si="55"/>
        <v>Фото</v>
      </c>
      <c r="E800" s="533" t="s">
        <v>134</v>
      </c>
      <c r="F800" s="51">
        <v>18</v>
      </c>
      <c r="G800" s="48">
        <f t="shared" si="56"/>
        <v>671.4</v>
      </c>
      <c r="H800" s="76"/>
      <c r="I800" s="47">
        <f t="shared" si="54"/>
        <v>0</v>
      </c>
      <c r="J800" s="47" t="s">
        <v>5108</v>
      </c>
      <c r="K800" s="610"/>
    </row>
    <row r="801" spans="1:12" ht="14.4">
      <c r="A801" s="2">
        <v>25194</v>
      </c>
      <c r="B801" s="23" t="s">
        <v>137</v>
      </c>
      <c r="C801" s="22" t="s">
        <v>1592</v>
      </c>
      <c r="D801" s="610" t="str">
        <f t="shared" si="55"/>
        <v>Фото</v>
      </c>
      <c r="E801" s="72" t="s">
        <v>351</v>
      </c>
      <c r="F801" s="51">
        <v>14.5</v>
      </c>
      <c r="G801" s="48">
        <f t="shared" si="56"/>
        <v>540.84999999999991</v>
      </c>
      <c r="H801" s="76"/>
      <c r="I801" s="47">
        <f t="shared" si="54"/>
        <v>0</v>
      </c>
      <c r="J801" s="47" t="s">
        <v>5109</v>
      </c>
      <c r="K801" s="610"/>
      <c r="L801" s="87"/>
    </row>
    <row r="802" spans="1:12" ht="14.4">
      <c r="A802" s="2">
        <v>12968</v>
      </c>
      <c r="B802" s="332" t="s">
        <v>3290</v>
      </c>
      <c r="C802" s="18" t="s">
        <v>3339</v>
      </c>
      <c r="D802" s="610" t="str">
        <f t="shared" si="55"/>
        <v>Фото</v>
      </c>
      <c r="E802" s="72" t="s">
        <v>351</v>
      </c>
      <c r="F802" s="51">
        <v>18</v>
      </c>
      <c r="G802" s="48">
        <f t="shared" si="56"/>
        <v>671.4</v>
      </c>
      <c r="H802" s="76"/>
      <c r="I802" s="47">
        <f t="shared" si="54"/>
        <v>0</v>
      </c>
      <c r="J802" s="47" t="s">
        <v>8690</v>
      </c>
      <c r="K802" s="610"/>
      <c r="L802" s="87"/>
    </row>
    <row r="803" spans="1:12" ht="14.4">
      <c r="A803" s="2">
        <v>11540</v>
      </c>
      <c r="B803" s="341" t="s">
        <v>140</v>
      </c>
      <c r="C803" s="22" t="s">
        <v>4335</v>
      </c>
      <c r="D803" s="610" t="str">
        <f t="shared" si="55"/>
        <v>Фото</v>
      </c>
      <c r="E803" s="344" t="s">
        <v>351</v>
      </c>
      <c r="F803" s="51">
        <v>20</v>
      </c>
      <c r="G803" s="48">
        <f t="shared" si="56"/>
        <v>746</v>
      </c>
      <c r="H803" s="76"/>
      <c r="I803" s="47">
        <f t="shared" si="54"/>
        <v>0</v>
      </c>
      <c r="J803" s="47" t="s">
        <v>5106</v>
      </c>
      <c r="K803" s="610"/>
      <c r="L803" s="87"/>
    </row>
    <row r="804" spans="1:12" ht="14.4">
      <c r="A804" s="2">
        <v>11780</v>
      </c>
      <c r="B804" s="2" t="s">
        <v>137</v>
      </c>
      <c r="C804" s="22" t="s">
        <v>4337</v>
      </c>
      <c r="D804" s="610" t="str">
        <f t="shared" si="55"/>
        <v>Фото</v>
      </c>
      <c r="E804" s="344" t="s">
        <v>351</v>
      </c>
      <c r="F804" s="51">
        <v>22</v>
      </c>
      <c r="G804" s="48">
        <f t="shared" si="56"/>
        <v>820.59999999999991</v>
      </c>
      <c r="H804" s="76"/>
      <c r="I804" s="47">
        <v>0</v>
      </c>
      <c r="J804" s="47" t="s">
        <v>7433</v>
      </c>
      <c r="K804" s="610"/>
      <c r="L804" s="87"/>
    </row>
    <row r="805" spans="1:12" ht="14.4">
      <c r="A805" s="2">
        <v>12826</v>
      </c>
      <c r="B805" s="353" t="s">
        <v>3290</v>
      </c>
      <c r="C805" s="18" t="s">
        <v>4336</v>
      </c>
      <c r="D805" s="610" t="str">
        <f t="shared" si="55"/>
        <v>Фото</v>
      </c>
      <c r="E805" s="227" t="s">
        <v>351</v>
      </c>
      <c r="F805" s="51">
        <v>26</v>
      </c>
      <c r="G805" s="48">
        <f t="shared" si="56"/>
        <v>969.8</v>
      </c>
      <c r="H805" s="76"/>
      <c r="I805" s="47">
        <f t="shared" ref="I805:I836" si="57">F805*H805</f>
        <v>0</v>
      </c>
      <c r="J805" s="47" t="s">
        <v>8561</v>
      </c>
      <c r="K805" s="610"/>
      <c r="L805" s="87"/>
    </row>
    <row r="806" spans="1:12" ht="14.4">
      <c r="A806" s="2">
        <v>11696</v>
      </c>
      <c r="B806" s="347" t="s">
        <v>4493</v>
      </c>
      <c r="C806" s="22" t="s">
        <v>4203</v>
      </c>
      <c r="D806" s="610" t="str">
        <f t="shared" si="55"/>
        <v>Фото</v>
      </c>
      <c r="E806" s="355" t="s">
        <v>351</v>
      </c>
      <c r="F806" s="51">
        <v>22</v>
      </c>
      <c r="G806" s="48">
        <f t="shared" si="56"/>
        <v>820.59999999999991</v>
      </c>
      <c r="H806" s="76"/>
      <c r="I806" s="47">
        <f t="shared" si="57"/>
        <v>0</v>
      </c>
      <c r="J806" s="47" t="s">
        <v>6995</v>
      </c>
      <c r="K806" s="610"/>
      <c r="L806" s="87"/>
    </row>
    <row r="807" spans="1:12" ht="14.4">
      <c r="A807" s="34">
        <v>26044</v>
      </c>
      <c r="B807" s="24" t="s">
        <v>137</v>
      </c>
      <c r="C807" s="18" t="s">
        <v>1302</v>
      </c>
      <c r="D807" s="610" t="str">
        <f t="shared" si="55"/>
        <v>Фото</v>
      </c>
      <c r="E807" s="235" t="s">
        <v>351</v>
      </c>
      <c r="F807" s="50">
        <v>0.03</v>
      </c>
      <c r="G807" s="48">
        <f t="shared" si="56"/>
        <v>1.1189999999999998</v>
      </c>
      <c r="H807" s="73"/>
      <c r="I807" s="47">
        <f t="shared" si="57"/>
        <v>0</v>
      </c>
      <c r="J807" s="47" t="s">
        <v>5111</v>
      </c>
      <c r="K807" s="610"/>
      <c r="L807" s="87"/>
    </row>
    <row r="808" spans="1:12">
      <c r="A808" s="2">
        <v>14438</v>
      </c>
      <c r="B808" s="23" t="s">
        <v>137</v>
      </c>
      <c r="C808" s="31" t="s">
        <v>353</v>
      </c>
      <c r="D808" s="610" t="str">
        <f t="shared" si="55"/>
        <v>Фото</v>
      </c>
      <c r="E808" s="72" t="s">
        <v>351</v>
      </c>
      <c r="F808" s="51">
        <v>0.45</v>
      </c>
      <c r="G808" s="48">
        <f t="shared" si="56"/>
        <v>16.785</v>
      </c>
      <c r="H808" s="76"/>
      <c r="I808" s="47">
        <f t="shared" si="57"/>
        <v>0</v>
      </c>
      <c r="J808" s="47" t="s">
        <v>5114</v>
      </c>
      <c r="K808" s="610"/>
    </row>
    <row r="809" spans="1:12" ht="14.4">
      <c r="A809" s="10">
        <v>40335</v>
      </c>
      <c r="B809" s="24" t="s">
        <v>137</v>
      </c>
      <c r="C809" s="19" t="s">
        <v>2678</v>
      </c>
      <c r="D809" s="610" t="str">
        <f t="shared" si="55"/>
        <v>Фото</v>
      </c>
      <c r="E809" s="235" t="s">
        <v>351</v>
      </c>
      <c r="F809" s="52">
        <v>0.35</v>
      </c>
      <c r="G809" s="48">
        <f t="shared" si="56"/>
        <v>13.054999999999998</v>
      </c>
      <c r="H809" s="73"/>
      <c r="I809" s="47">
        <f t="shared" si="57"/>
        <v>0</v>
      </c>
      <c r="J809" s="47" t="s">
        <v>5113</v>
      </c>
      <c r="K809" s="610"/>
      <c r="L809" s="87"/>
    </row>
    <row r="810" spans="1:12" ht="14.4">
      <c r="A810" s="34">
        <v>25206</v>
      </c>
      <c r="B810" s="24" t="s">
        <v>137</v>
      </c>
      <c r="C810" s="365" t="s">
        <v>656</v>
      </c>
      <c r="D810" s="610" t="str">
        <f t="shared" si="55"/>
        <v>Фото</v>
      </c>
      <c r="E810" s="235" t="s">
        <v>351</v>
      </c>
      <c r="F810" s="50">
        <v>0.4</v>
      </c>
      <c r="G810" s="48">
        <f t="shared" si="56"/>
        <v>14.92</v>
      </c>
      <c r="H810" s="76"/>
      <c r="I810" s="47">
        <f t="shared" si="57"/>
        <v>0</v>
      </c>
      <c r="J810" s="47" t="s">
        <v>5053</v>
      </c>
      <c r="K810" s="610"/>
      <c r="L810" s="87"/>
    </row>
    <row r="811" spans="1:12" ht="14.4">
      <c r="A811" s="34">
        <v>12435</v>
      </c>
      <c r="B811" s="7" t="s">
        <v>137</v>
      </c>
      <c r="C811" s="365" t="s">
        <v>657</v>
      </c>
      <c r="D811" s="610" t="str">
        <f t="shared" si="55"/>
        <v>Фото</v>
      </c>
      <c r="E811" s="235" t="s">
        <v>351</v>
      </c>
      <c r="F811" s="50">
        <v>0.4</v>
      </c>
      <c r="G811" s="48">
        <f t="shared" si="56"/>
        <v>14.92</v>
      </c>
      <c r="H811" s="76"/>
      <c r="I811" s="47">
        <f t="shared" si="57"/>
        <v>0</v>
      </c>
      <c r="J811" s="47" t="s">
        <v>7932</v>
      </c>
      <c r="K811" s="610"/>
      <c r="L811" s="87"/>
    </row>
    <row r="812" spans="1:12" ht="14.4">
      <c r="A812" s="34">
        <v>26046</v>
      </c>
      <c r="B812" s="347" t="s">
        <v>95</v>
      </c>
      <c r="C812" s="18" t="s">
        <v>4544</v>
      </c>
      <c r="D812" s="610" t="str">
        <f t="shared" si="55"/>
        <v>Фото</v>
      </c>
      <c r="E812" s="235" t="s">
        <v>351</v>
      </c>
      <c r="F812" s="48">
        <v>8.5</v>
      </c>
      <c r="G812" s="48">
        <f t="shared" si="56"/>
        <v>317.04999999999995</v>
      </c>
      <c r="H812" s="76"/>
      <c r="I812" s="47">
        <f t="shared" si="57"/>
        <v>0</v>
      </c>
      <c r="J812" s="47" t="s">
        <v>5115</v>
      </c>
      <c r="K812" s="610"/>
      <c r="L812" s="87"/>
    </row>
    <row r="813" spans="1:12" ht="14.4">
      <c r="A813" s="34">
        <v>25133</v>
      </c>
      <c r="B813" s="347" t="s">
        <v>95</v>
      </c>
      <c r="C813" s="18" t="s">
        <v>4545</v>
      </c>
      <c r="D813" s="610" t="str">
        <f t="shared" si="55"/>
        <v>Фото</v>
      </c>
      <c r="E813" s="235" t="s">
        <v>351</v>
      </c>
      <c r="F813" s="48">
        <v>8</v>
      </c>
      <c r="G813" s="48">
        <f t="shared" si="56"/>
        <v>298.39999999999998</v>
      </c>
      <c r="H813" s="76"/>
      <c r="I813" s="47">
        <f t="shared" si="57"/>
        <v>0</v>
      </c>
      <c r="J813" s="47" t="s">
        <v>5116</v>
      </c>
      <c r="K813" s="610"/>
      <c r="L813" s="87"/>
    </row>
    <row r="814" spans="1:12" ht="14.4">
      <c r="A814" s="34">
        <v>26069</v>
      </c>
      <c r="B814" s="24" t="s">
        <v>137</v>
      </c>
      <c r="C814" s="22" t="s">
        <v>4546</v>
      </c>
      <c r="D814" s="610" t="str">
        <f t="shared" si="55"/>
        <v>Фото</v>
      </c>
      <c r="E814" s="235" t="s">
        <v>351</v>
      </c>
      <c r="F814" s="48">
        <v>0.15</v>
      </c>
      <c r="G814" s="48">
        <f t="shared" si="56"/>
        <v>5.5949999999999998</v>
      </c>
      <c r="H814" s="76"/>
      <c r="I814" s="47">
        <f t="shared" si="57"/>
        <v>0</v>
      </c>
      <c r="J814" s="47" t="s">
        <v>5117</v>
      </c>
      <c r="K814" s="610"/>
      <c r="L814" s="87"/>
    </row>
    <row r="815" spans="1:12" ht="14.4">
      <c r="A815" s="34">
        <v>15098</v>
      </c>
      <c r="B815" s="24" t="s">
        <v>137</v>
      </c>
      <c r="C815" s="18" t="s">
        <v>4547</v>
      </c>
      <c r="D815" s="610" t="str">
        <f t="shared" si="55"/>
        <v>Фото</v>
      </c>
      <c r="E815" s="235" t="s">
        <v>351</v>
      </c>
      <c r="F815" s="48">
        <v>0.1</v>
      </c>
      <c r="G815" s="48">
        <f t="shared" si="56"/>
        <v>3.73</v>
      </c>
      <c r="H815" s="76"/>
      <c r="I815" s="47">
        <f t="shared" si="57"/>
        <v>0</v>
      </c>
      <c r="J815" s="47" t="s">
        <v>5118</v>
      </c>
      <c r="K815" s="610"/>
      <c r="L815" s="87"/>
    </row>
    <row r="816" spans="1:12" ht="14.4">
      <c r="A816" s="34">
        <v>11231</v>
      </c>
      <c r="B816" s="305" t="s">
        <v>160</v>
      </c>
      <c r="C816" s="22" t="s">
        <v>1587</v>
      </c>
      <c r="D816" s="610" t="str">
        <f t="shared" si="55"/>
        <v>Фото</v>
      </c>
      <c r="E816" s="539" t="s">
        <v>134</v>
      </c>
      <c r="F816" s="48">
        <v>2</v>
      </c>
      <c r="G816" s="48">
        <f t="shared" si="56"/>
        <v>74.599999999999994</v>
      </c>
      <c r="H816" s="76"/>
      <c r="I816" s="47">
        <f t="shared" si="57"/>
        <v>0</v>
      </c>
      <c r="J816" s="47" t="s">
        <v>5875</v>
      </c>
      <c r="K816" s="610"/>
      <c r="L816" s="87"/>
    </row>
    <row r="817" spans="1:12" ht="14.4">
      <c r="A817" s="10">
        <v>25137</v>
      </c>
      <c r="B817" s="303" t="s">
        <v>73</v>
      </c>
      <c r="C817" s="365" t="s">
        <v>1588</v>
      </c>
      <c r="D817" s="610" t="str">
        <f t="shared" si="55"/>
        <v>Фото</v>
      </c>
      <c r="E817" s="507" t="s">
        <v>351</v>
      </c>
      <c r="F817" s="52">
        <v>1.5</v>
      </c>
      <c r="G817" s="48">
        <f t="shared" si="56"/>
        <v>55.949999999999996</v>
      </c>
      <c r="H817" s="76"/>
      <c r="I817" s="47">
        <f t="shared" si="57"/>
        <v>0</v>
      </c>
      <c r="J817" s="47" t="s">
        <v>5874</v>
      </c>
      <c r="K817" s="610"/>
      <c r="L817" s="87"/>
    </row>
    <row r="818" spans="1:12" ht="14.4">
      <c r="A818" s="34">
        <v>11230</v>
      </c>
      <c r="B818" s="305" t="s">
        <v>160</v>
      </c>
      <c r="C818" s="22" t="s">
        <v>1303</v>
      </c>
      <c r="D818" s="610" t="str">
        <f t="shared" si="55"/>
        <v>Фото</v>
      </c>
      <c r="E818" s="235" t="s">
        <v>351</v>
      </c>
      <c r="F818" s="48">
        <v>2</v>
      </c>
      <c r="G818" s="48">
        <f t="shared" si="56"/>
        <v>74.599999999999994</v>
      </c>
      <c r="H818" s="76"/>
      <c r="I818" s="47">
        <f t="shared" si="57"/>
        <v>0</v>
      </c>
      <c r="J818" s="47" t="s">
        <v>7917</v>
      </c>
      <c r="K818" s="610"/>
      <c r="L818" s="87"/>
    </row>
    <row r="819" spans="1:12">
      <c r="A819" s="34">
        <v>25136</v>
      </c>
      <c r="B819" s="303" t="s">
        <v>73</v>
      </c>
      <c r="C819" s="22" t="s">
        <v>1618</v>
      </c>
      <c r="D819" s="610" t="str">
        <f t="shared" si="55"/>
        <v>Фото</v>
      </c>
      <c r="E819" s="507" t="s">
        <v>351</v>
      </c>
      <c r="F819" s="48">
        <v>2</v>
      </c>
      <c r="G819" s="48">
        <f t="shared" si="56"/>
        <v>74.599999999999994</v>
      </c>
      <c r="H819" s="76"/>
      <c r="I819" s="47">
        <f t="shared" si="57"/>
        <v>0</v>
      </c>
      <c r="J819" s="47" t="s">
        <v>5119</v>
      </c>
      <c r="K819" s="610"/>
    </row>
    <row r="820" spans="1:12">
      <c r="A820" s="34">
        <v>25138</v>
      </c>
      <c r="B820" s="303" t="s">
        <v>73</v>
      </c>
      <c r="C820" s="22" t="s">
        <v>1259</v>
      </c>
      <c r="D820" s="610" t="str">
        <f t="shared" si="55"/>
        <v>Фото</v>
      </c>
      <c r="E820" s="235" t="s">
        <v>351</v>
      </c>
      <c r="F820" s="50">
        <v>0.8</v>
      </c>
      <c r="G820" s="48">
        <f t="shared" si="56"/>
        <v>29.84</v>
      </c>
      <c r="H820" s="76"/>
      <c r="I820" s="47">
        <f t="shared" si="57"/>
        <v>0</v>
      </c>
      <c r="J820" s="47" t="s">
        <v>5120</v>
      </c>
      <c r="K820" s="610"/>
    </row>
    <row r="821" spans="1:12">
      <c r="A821" s="34">
        <v>11543</v>
      </c>
      <c r="B821" s="305" t="s">
        <v>160</v>
      </c>
      <c r="C821" s="22" t="s">
        <v>1589</v>
      </c>
      <c r="D821" s="610" t="str">
        <f t="shared" si="55"/>
        <v>Фото</v>
      </c>
      <c r="E821" s="577" t="s">
        <v>351</v>
      </c>
      <c r="F821" s="48">
        <v>0.4</v>
      </c>
      <c r="G821" s="48">
        <f t="shared" si="56"/>
        <v>14.92</v>
      </c>
      <c r="H821" s="76"/>
      <c r="I821" s="47">
        <f t="shared" si="57"/>
        <v>0</v>
      </c>
      <c r="J821" s="47" t="s">
        <v>7928</v>
      </c>
      <c r="K821" s="610"/>
    </row>
    <row r="822" spans="1:12">
      <c r="A822" s="34">
        <v>11541</v>
      </c>
      <c r="B822" s="305" t="s">
        <v>160</v>
      </c>
      <c r="C822" s="22" t="s">
        <v>1590</v>
      </c>
      <c r="D822" s="610" t="str">
        <f t="shared" si="55"/>
        <v>Фото</v>
      </c>
      <c r="E822" s="534" t="s">
        <v>134</v>
      </c>
      <c r="F822" s="48">
        <v>1</v>
      </c>
      <c r="G822" s="48">
        <f t="shared" si="56"/>
        <v>37.299999999999997</v>
      </c>
      <c r="H822" s="76"/>
      <c r="I822" s="47">
        <f t="shared" si="57"/>
        <v>0</v>
      </c>
      <c r="J822" s="47" t="s">
        <v>5876</v>
      </c>
      <c r="K822" s="610"/>
    </row>
    <row r="823" spans="1:12">
      <c r="A823" s="10">
        <v>25139</v>
      </c>
      <c r="B823" s="303" t="s">
        <v>73</v>
      </c>
      <c r="C823" s="365" t="s">
        <v>1593</v>
      </c>
      <c r="D823" s="610" t="str">
        <f t="shared" si="55"/>
        <v>Фото</v>
      </c>
      <c r="E823" s="235" t="s">
        <v>351</v>
      </c>
      <c r="F823" s="52">
        <v>1</v>
      </c>
      <c r="G823" s="48">
        <f t="shared" si="56"/>
        <v>37.299999999999997</v>
      </c>
      <c r="H823" s="76"/>
      <c r="I823" s="47">
        <f t="shared" si="57"/>
        <v>0</v>
      </c>
      <c r="J823" s="47" t="s">
        <v>5877</v>
      </c>
      <c r="K823" s="610"/>
    </row>
    <row r="824" spans="1:12">
      <c r="A824" s="34">
        <v>11542</v>
      </c>
      <c r="B824" s="305" t="s">
        <v>160</v>
      </c>
      <c r="C824" s="22" t="s">
        <v>1591</v>
      </c>
      <c r="D824" s="610" t="str">
        <f t="shared" si="55"/>
        <v>Фото</v>
      </c>
      <c r="E824" s="235" t="s">
        <v>351</v>
      </c>
      <c r="F824" s="48">
        <v>1</v>
      </c>
      <c r="G824" s="48">
        <f t="shared" si="56"/>
        <v>37.299999999999997</v>
      </c>
      <c r="H824" s="76"/>
      <c r="I824" s="47">
        <f t="shared" si="57"/>
        <v>0</v>
      </c>
      <c r="J824" s="47" t="s">
        <v>7927</v>
      </c>
      <c r="K824" s="610"/>
    </row>
    <row r="825" spans="1:12">
      <c r="A825" s="10">
        <v>13475</v>
      </c>
      <c r="B825" s="24" t="s">
        <v>137</v>
      </c>
      <c r="C825" s="276" t="s">
        <v>1260</v>
      </c>
      <c r="D825" s="610" t="str">
        <f t="shared" si="55"/>
        <v>Фото</v>
      </c>
      <c r="E825" s="235" t="s">
        <v>351</v>
      </c>
      <c r="F825" s="52">
        <v>0.3</v>
      </c>
      <c r="G825" s="48">
        <f t="shared" si="56"/>
        <v>11.19</v>
      </c>
      <c r="H825" s="76"/>
      <c r="I825" s="47">
        <f t="shared" si="57"/>
        <v>0</v>
      </c>
      <c r="J825" s="47" t="s">
        <v>5121</v>
      </c>
      <c r="K825" s="610"/>
    </row>
    <row r="826" spans="1:12">
      <c r="A826" s="10">
        <v>13477</v>
      </c>
      <c r="B826" s="24" t="s">
        <v>137</v>
      </c>
      <c r="C826" s="276" t="s">
        <v>1261</v>
      </c>
      <c r="D826" s="610" t="str">
        <f t="shared" si="55"/>
        <v>Фото</v>
      </c>
      <c r="E826" s="235" t="s">
        <v>351</v>
      </c>
      <c r="F826" s="52">
        <v>0.2</v>
      </c>
      <c r="G826" s="48">
        <f t="shared" si="56"/>
        <v>7.46</v>
      </c>
      <c r="H826" s="76"/>
      <c r="I826" s="47">
        <f t="shared" si="57"/>
        <v>0</v>
      </c>
      <c r="J826" s="47" t="s">
        <v>5122</v>
      </c>
      <c r="K826" s="610"/>
    </row>
    <row r="827" spans="1:12">
      <c r="A827" s="10">
        <v>13476</v>
      </c>
      <c r="B827" s="24" t="s">
        <v>137</v>
      </c>
      <c r="C827" s="276" t="s">
        <v>1349</v>
      </c>
      <c r="D827" s="610" t="str">
        <f t="shared" si="55"/>
        <v>Фото</v>
      </c>
      <c r="E827" s="235" t="s">
        <v>351</v>
      </c>
      <c r="F827" s="52">
        <v>0.2</v>
      </c>
      <c r="G827" s="48">
        <f t="shared" si="56"/>
        <v>7.46</v>
      </c>
      <c r="H827" s="73"/>
      <c r="I827" s="47">
        <f t="shared" si="57"/>
        <v>0</v>
      </c>
      <c r="J827" s="47" t="s">
        <v>5123</v>
      </c>
      <c r="K827" s="610"/>
    </row>
    <row r="828" spans="1:12">
      <c r="A828" s="2">
        <v>40635</v>
      </c>
      <c r="B828" s="23" t="s">
        <v>137</v>
      </c>
      <c r="C828" s="372" t="s">
        <v>1594</v>
      </c>
      <c r="D828" s="610" t="str">
        <f t="shared" si="55"/>
        <v>Фото</v>
      </c>
      <c r="E828" s="72" t="s">
        <v>351</v>
      </c>
      <c r="F828" s="51">
        <v>0.4</v>
      </c>
      <c r="G828" s="48">
        <f t="shared" si="56"/>
        <v>14.92</v>
      </c>
      <c r="H828" s="73"/>
      <c r="I828" s="47">
        <f t="shared" si="57"/>
        <v>0</v>
      </c>
      <c r="J828" s="47" t="s">
        <v>5126</v>
      </c>
      <c r="K828" s="610"/>
    </row>
    <row r="829" spans="1:12">
      <c r="A829" s="2">
        <v>13447</v>
      </c>
      <c r="B829" s="23" t="s">
        <v>137</v>
      </c>
      <c r="C829" s="17" t="s">
        <v>3728</v>
      </c>
      <c r="D829" s="610" t="str">
        <f t="shared" si="55"/>
        <v>Фото</v>
      </c>
      <c r="E829" s="72" t="s">
        <v>351</v>
      </c>
      <c r="F829" s="51">
        <v>0.06</v>
      </c>
      <c r="G829" s="48">
        <f t="shared" si="56"/>
        <v>2.2379999999999995</v>
      </c>
      <c r="H829" s="73"/>
      <c r="I829" s="47">
        <f t="shared" si="57"/>
        <v>0</v>
      </c>
      <c r="J829" s="47" t="s">
        <v>5125</v>
      </c>
      <c r="K829" s="610"/>
    </row>
    <row r="830" spans="1:12">
      <c r="A830" s="10">
        <v>13478</v>
      </c>
      <c r="B830" s="24" t="s">
        <v>137</v>
      </c>
      <c r="C830" s="276" t="s">
        <v>1262</v>
      </c>
      <c r="D830" s="610" t="str">
        <f t="shared" si="55"/>
        <v>Фото</v>
      </c>
      <c r="E830" s="235" t="s">
        <v>351</v>
      </c>
      <c r="F830" s="52">
        <v>0.2</v>
      </c>
      <c r="G830" s="48">
        <f t="shared" si="56"/>
        <v>7.46</v>
      </c>
      <c r="H830" s="76"/>
      <c r="I830" s="47">
        <f t="shared" si="57"/>
        <v>0</v>
      </c>
      <c r="J830" s="47" t="s">
        <v>5124</v>
      </c>
      <c r="K830" s="610"/>
    </row>
    <row r="831" spans="1:12">
      <c r="A831" s="10">
        <v>11500</v>
      </c>
      <c r="B831" s="24" t="s">
        <v>137</v>
      </c>
      <c r="C831" s="19" t="s">
        <v>3229</v>
      </c>
      <c r="D831" s="610" t="str">
        <f t="shared" si="55"/>
        <v>Фото</v>
      </c>
      <c r="E831" s="235" t="s">
        <v>351</v>
      </c>
      <c r="F831" s="52">
        <v>0.5</v>
      </c>
      <c r="G831" s="48">
        <f t="shared" si="56"/>
        <v>18.649999999999999</v>
      </c>
      <c r="H831" s="76"/>
      <c r="I831" s="47">
        <f t="shared" si="57"/>
        <v>0</v>
      </c>
      <c r="J831" s="47" t="s">
        <v>7925</v>
      </c>
      <c r="K831" s="610"/>
    </row>
    <row r="832" spans="1:12">
      <c r="A832" s="10">
        <v>11601</v>
      </c>
      <c r="B832" s="305" t="s">
        <v>160</v>
      </c>
      <c r="C832" s="276" t="s">
        <v>755</v>
      </c>
      <c r="D832" s="610"/>
      <c r="E832" s="235" t="s">
        <v>351</v>
      </c>
      <c r="F832" s="52">
        <v>2.5</v>
      </c>
      <c r="G832" s="48">
        <f t="shared" si="56"/>
        <v>93.25</v>
      </c>
      <c r="H832" s="76"/>
      <c r="I832" s="47">
        <f t="shared" si="57"/>
        <v>0</v>
      </c>
      <c r="J832" s="47" t="e">
        <v>#N/A</v>
      </c>
      <c r="K832" s="610"/>
    </row>
    <row r="833" spans="1:11">
      <c r="A833" s="10">
        <v>12629</v>
      </c>
      <c r="B833" s="23" t="s">
        <v>137</v>
      </c>
      <c r="C833" s="19" t="s">
        <v>2680</v>
      </c>
      <c r="D833" s="610" t="str">
        <f t="shared" si="55"/>
        <v>Фото</v>
      </c>
      <c r="E833" s="534" t="s">
        <v>134</v>
      </c>
      <c r="F833" s="52">
        <v>55</v>
      </c>
      <c r="G833" s="48">
        <f t="shared" si="56"/>
        <v>2051.5</v>
      </c>
      <c r="H833" s="76"/>
      <c r="I833" s="47">
        <f t="shared" si="57"/>
        <v>0</v>
      </c>
      <c r="J833" s="47" t="s">
        <v>8358</v>
      </c>
      <c r="K833" s="610"/>
    </row>
    <row r="834" spans="1:11">
      <c r="A834" s="10">
        <v>13903</v>
      </c>
      <c r="B834" s="23" t="s">
        <v>137</v>
      </c>
      <c r="C834" s="19" t="s">
        <v>4034</v>
      </c>
      <c r="D834" s="610" t="str">
        <f t="shared" si="55"/>
        <v>Фото</v>
      </c>
      <c r="E834" s="534" t="s">
        <v>134</v>
      </c>
      <c r="F834" s="52">
        <v>50</v>
      </c>
      <c r="G834" s="48">
        <f t="shared" si="56"/>
        <v>1864.9999999999998</v>
      </c>
      <c r="H834" s="76"/>
      <c r="I834" s="47">
        <f t="shared" si="57"/>
        <v>0</v>
      </c>
      <c r="J834" s="47" t="s">
        <v>8859</v>
      </c>
      <c r="K834" s="610"/>
    </row>
    <row r="835" spans="1:11">
      <c r="A835" s="2">
        <v>40508</v>
      </c>
      <c r="B835" s="23" t="s">
        <v>137</v>
      </c>
      <c r="C835" s="372" t="s">
        <v>1263</v>
      </c>
      <c r="D835" s="610" t="str">
        <f t="shared" si="55"/>
        <v>Фото</v>
      </c>
      <c r="E835" s="72" t="s">
        <v>351</v>
      </c>
      <c r="F835" s="51">
        <v>4</v>
      </c>
      <c r="G835" s="48">
        <f t="shared" si="56"/>
        <v>149.19999999999999</v>
      </c>
      <c r="H835" s="76"/>
      <c r="I835" s="47">
        <f t="shared" si="57"/>
        <v>0</v>
      </c>
      <c r="J835" s="47" t="s">
        <v>5127</v>
      </c>
      <c r="K835" s="610"/>
    </row>
    <row r="836" spans="1:11">
      <c r="A836" s="34">
        <v>25143</v>
      </c>
      <c r="B836" s="24" t="s">
        <v>137</v>
      </c>
      <c r="C836" s="22" t="s">
        <v>1264</v>
      </c>
      <c r="D836" s="610" t="str">
        <f t="shared" si="55"/>
        <v>Фото</v>
      </c>
      <c r="E836" s="235" t="s">
        <v>351</v>
      </c>
      <c r="F836" s="48">
        <v>3</v>
      </c>
      <c r="G836" s="48">
        <f t="shared" si="56"/>
        <v>111.89999999999999</v>
      </c>
      <c r="H836" s="76"/>
      <c r="I836" s="47">
        <f t="shared" si="57"/>
        <v>0</v>
      </c>
      <c r="J836" s="47" t="s">
        <v>5128</v>
      </c>
      <c r="K836" s="610"/>
    </row>
    <row r="837" spans="1:11">
      <c r="A837" s="10">
        <v>13479</v>
      </c>
      <c r="B837" s="24" t="s">
        <v>137</v>
      </c>
      <c r="C837" s="276" t="s">
        <v>19</v>
      </c>
      <c r="D837" s="610" t="str">
        <f t="shared" si="55"/>
        <v>Фото</v>
      </c>
      <c r="E837" s="235" t="s">
        <v>351</v>
      </c>
      <c r="F837" s="52">
        <v>1.5</v>
      </c>
      <c r="G837" s="48">
        <f t="shared" si="56"/>
        <v>55.949999999999996</v>
      </c>
      <c r="H837" s="76"/>
      <c r="I837" s="47">
        <f t="shared" ref="I837:I868" si="58">F837*H837</f>
        <v>0</v>
      </c>
      <c r="J837" s="47" t="s">
        <v>5130</v>
      </c>
      <c r="K837" s="610"/>
    </row>
    <row r="838" spans="1:11">
      <c r="A838" s="10">
        <v>13469</v>
      </c>
      <c r="B838" s="24" t="s">
        <v>137</v>
      </c>
      <c r="C838" s="276" t="s">
        <v>11</v>
      </c>
      <c r="D838" s="610" t="str">
        <f t="shared" si="55"/>
        <v>Фото</v>
      </c>
      <c r="E838" s="235" t="s">
        <v>351</v>
      </c>
      <c r="F838" s="52">
        <v>0.7</v>
      </c>
      <c r="G838" s="48">
        <f t="shared" si="56"/>
        <v>26.109999999999996</v>
      </c>
      <c r="H838" s="76"/>
      <c r="I838" s="47">
        <f t="shared" si="58"/>
        <v>0</v>
      </c>
      <c r="J838" s="47" t="s">
        <v>5131</v>
      </c>
      <c r="K838" s="610"/>
    </row>
    <row r="839" spans="1:11">
      <c r="A839" s="34">
        <v>40094</v>
      </c>
      <c r="B839" s="24" t="s">
        <v>137</v>
      </c>
      <c r="C839" s="22" t="s">
        <v>4550</v>
      </c>
      <c r="D839" s="610" t="str">
        <f t="shared" ref="D839:D902" si="59">HYPERLINK(J839,"Фото")</f>
        <v>Фото</v>
      </c>
      <c r="E839" s="235" t="s">
        <v>351</v>
      </c>
      <c r="F839" s="48">
        <v>7.0000000000000007E-2</v>
      </c>
      <c r="G839" s="48">
        <f t="shared" si="56"/>
        <v>2.6110000000000002</v>
      </c>
      <c r="H839" s="76"/>
      <c r="I839" s="47">
        <f t="shared" si="58"/>
        <v>0</v>
      </c>
      <c r="J839" s="47" t="s">
        <v>5129</v>
      </c>
      <c r="K839" s="610"/>
    </row>
    <row r="840" spans="1:11">
      <c r="A840" s="10">
        <v>28232</v>
      </c>
      <c r="B840" s="24" t="s">
        <v>137</v>
      </c>
      <c r="C840" s="365" t="s">
        <v>4548</v>
      </c>
      <c r="D840" s="610" t="str">
        <f t="shared" si="59"/>
        <v>Фото</v>
      </c>
      <c r="E840" s="235" t="s">
        <v>351</v>
      </c>
      <c r="F840" s="52">
        <v>1.3</v>
      </c>
      <c r="G840" s="48">
        <f t="shared" si="56"/>
        <v>48.489999999999995</v>
      </c>
      <c r="H840" s="76"/>
      <c r="I840" s="47">
        <f t="shared" si="58"/>
        <v>0</v>
      </c>
      <c r="J840" s="47" t="s">
        <v>5134</v>
      </c>
      <c r="K840" s="610"/>
    </row>
    <row r="841" spans="1:11">
      <c r="A841" s="34">
        <v>25204</v>
      </c>
      <c r="B841" s="24" t="s">
        <v>137</v>
      </c>
      <c r="C841" s="22" t="s">
        <v>4549</v>
      </c>
      <c r="D841" s="610" t="str">
        <f t="shared" si="59"/>
        <v>Фото</v>
      </c>
      <c r="E841" s="235" t="s">
        <v>351</v>
      </c>
      <c r="F841" s="50">
        <v>1</v>
      </c>
      <c r="G841" s="48">
        <f t="shared" si="56"/>
        <v>37.299999999999997</v>
      </c>
      <c r="H841" s="76"/>
      <c r="I841" s="47">
        <f t="shared" si="58"/>
        <v>0</v>
      </c>
      <c r="J841" s="47" t="s">
        <v>5132</v>
      </c>
      <c r="K841" s="610"/>
    </row>
    <row r="842" spans="1:11">
      <c r="A842" s="34">
        <v>12261</v>
      </c>
      <c r="B842" s="24" t="s">
        <v>137</v>
      </c>
      <c r="C842" s="22" t="s">
        <v>1265</v>
      </c>
      <c r="D842" s="610" t="str">
        <f t="shared" si="59"/>
        <v>Фото</v>
      </c>
      <c r="E842" s="235" t="s">
        <v>351</v>
      </c>
      <c r="F842" s="50">
        <v>1</v>
      </c>
      <c r="G842" s="48">
        <f t="shared" si="56"/>
        <v>37.299999999999997</v>
      </c>
      <c r="H842" s="76"/>
      <c r="I842" s="47">
        <f t="shared" si="58"/>
        <v>0</v>
      </c>
      <c r="J842" s="47" t="s">
        <v>5133</v>
      </c>
      <c r="K842" s="610"/>
    </row>
    <row r="843" spans="1:11">
      <c r="A843" s="10">
        <v>33055</v>
      </c>
      <c r="B843" s="24" t="s">
        <v>137</v>
      </c>
      <c r="C843" s="21" t="s">
        <v>2276</v>
      </c>
      <c r="D843" s="610" t="str">
        <f t="shared" si="59"/>
        <v>Фото</v>
      </c>
      <c r="E843" s="235" t="s">
        <v>351</v>
      </c>
      <c r="F843" s="52">
        <v>2.5</v>
      </c>
      <c r="G843" s="48">
        <f t="shared" si="56"/>
        <v>93.25</v>
      </c>
      <c r="H843" s="76"/>
      <c r="I843" s="47">
        <f t="shared" si="58"/>
        <v>0</v>
      </c>
      <c r="J843" s="47" t="s">
        <v>5135</v>
      </c>
      <c r="K843" s="610"/>
    </row>
    <row r="844" spans="1:11">
      <c r="A844" s="34">
        <v>25146</v>
      </c>
      <c r="B844" s="315" t="s">
        <v>89</v>
      </c>
      <c r="C844" s="22" t="s">
        <v>4551</v>
      </c>
      <c r="D844" s="610" t="str">
        <f t="shared" si="59"/>
        <v>Фото</v>
      </c>
      <c r="E844" s="235" t="s">
        <v>351</v>
      </c>
      <c r="F844" s="50">
        <v>2</v>
      </c>
      <c r="G844" s="48">
        <f t="shared" si="56"/>
        <v>74.599999999999994</v>
      </c>
      <c r="H844" s="76"/>
      <c r="I844" s="47">
        <f t="shared" si="58"/>
        <v>0</v>
      </c>
      <c r="J844" s="47" t="s">
        <v>5136</v>
      </c>
      <c r="K844" s="610"/>
    </row>
    <row r="845" spans="1:11">
      <c r="A845" s="37">
        <v>12755</v>
      </c>
      <c r="B845" s="307" t="s">
        <v>182</v>
      </c>
      <c r="C845" s="18" t="s">
        <v>3077</v>
      </c>
      <c r="D845" s="610" t="str">
        <f t="shared" si="59"/>
        <v>Фото</v>
      </c>
      <c r="E845" s="239" t="s">
        <v>351</v>
      </c>
      <c r="F845" s="65">
        <v>2</v>
      </c>
      <c r="G845" s="48">
        <f t="shared" si="56"/>
        <v>74.599999999999994</v>
      </c>
      <c r="H845" s="77"/>
      <c r="I845" s="47">
        <f t="shared" si="58"/>
        <v>0</v>
      </c>
      <c r="J845" s="47" t="s">
        <v>8492</v>
      </c>
      <c r="K845" s="610"/>
    </row>
    <row r="846" spans="1:11">
      <c r="A846" s="34">
        <v>40514</v>
      </c>
      <c r="B846" s="24" t="s">
        <v>137</v>
      </c>
      <c r="C846" s="22" t="s">
        <v>1304</v>
      </c>
      <c r="D846" s="610" t="str">
        <f t="shared" si="59"/>
        <v>Фото</v>
      </c>
      <c r="E846" s="235" t="s">
        <v>351</v>
      </c>
      <c r="F846" s="50">
        <v>4.5</v>
      </c>
      <c r="G846" s="48">
        <f t="shared" si="56"/>
        <v>167.85</v>
      </c>
      <c r="H846" s="76"/>
      <c r="I846" s="47">
        <f t="shared" si="58"/>
        <v>0</v>
      </c>
      <c r="J846" s="47" t="s">
        <v>5138</v>
      </c>
      <c r="K846" s="610"/>
    </row>
    <row r="847" spans="1:11">
      <c r="A847" s="34">
        <v>15071</v>
      </c>
      <c r="B847" s="24" t="s">
        <v>137</v>
      </c>
      <c r="C847" s="22" t="s">
        <v>20</v>
      </c>
      <c r="D847" s="610" t="str">
        <f t="shared" si="59"/>
        <v>Фото</v>
      </c>
      <c r="E847" s="235" t="s">
        <v>351</v>
      </c>
      <c r="F847" s="50">
        <v>0.8</v>
      </c>
      <c r="G847" s="48">
        <f t="shared" si="56"/>
        <v>29.84</v>
      </c>
      <c r="H847" s="76"/>
      <c r="I847" s="47">
        <f t="shared" si="58"/>
        <v>0</v>
      </c>
      <c r="J847" s="47" t="s">
        <v>5137</v>
      </c>
      <c r="K847" s="610"/>
    </row>
    <row r="848" spans="1:11" ht="14.4">
      <c r="A848" s="34">
        <v>40512</v>
      </c>
      <c r="B848" s="24" t="s">
        <v>137</v>
      </c>
      <c r="C848" s="22" t="s">
        <v>1266</v>
      </c>
      <c r="D848" s="610" t="str">
        <f t="shared" si="59"/>
        <v>Фото</v>
      </c>
      <c r="E848" s="355" t="s">
        <v>351</v>
      </c>
      <c r="F848" s="54">
        <v>3.5</v>
      </c>
      <c r="G848" s="48">
        <f t="shared" si="56"/>
        <v>130.54999999999998</v>
      </c>
      <c r="H848" s="76"/>
      <c r="I848" s="47">
        <f t="shared" si="58"/>
        <v>0</v>
      </c>
      <c r="J848" s="47" t="s">
        <v>5139</v>
      </c>
      <c r="K848" s="610"/>
    </row>
    <row r="849" spans="1:11" ht="14.4">
      <c r="A849" s="34">
        <v>12837</v>
      </c>
      <c r="B849" s="24" t="s">
        <v>137</v>
      </c>
      <c r="C849" s="18" t="s">
        <v>4311</v>
      </c>
      <c r="D849" s="610" t="str">
        <f t="shared" si="59"/>
        <v>Фото</v>
      </c>
      <c r="E849" s="534" t="s">
        <v>351</v>
      </c>
      <c r="F849" s="54">
        <v>4.5</v>
      </c>
      <c r="G849" s="48">
        <f t="shared" si="56"/>
        <v>167.85</v>
      </c>
      <c r="H849" s="76"/>
      <c r="I849" s="47">
        <f t="shared" si="58"/>
        <v>0</v>
      </c>
      <c r="J849" s="47" t="s">
        <v>8583</v>
      </c>
      <c r="K849" s="610"/>
    </row>
    <row r="850" spans="1:11">
      <c r="A850" s="10">
        <v>13701</v>
      </c>
      <c r="B850" s="24" t="s">
        <v>137</v>
      </c>
      <c r="C850" s="21" t="s">
        <v>1305</v>
      </c>
      <c r="D850" s="610" t="str">
        <f t="shared" si="59"/>
        <v>Фото</v>
      </c>
      <c r="E850" s="235" t="s">
        <v>351</v>
      </c>
      <c r="F850" s="52">
        <v>1.8</v>
      </c>
      <c r="G850" s="48">
        <f t="shared" si="56"/>
        <v>67.14</v>
      </c>
      <c r="H850" s="76"/>
      <c r="I850" s="47">
        <f t="shared" si="58"/>
        <v>0</v>
      </c>
      <c r="J850" s="47" t="s">
        <v>5140</v>
      </c>
      <c r="K850" s="610"/>
    </row>
    <row r="851" spans="1:11">
      <c r="A851" s="34">
        <v>25149</v>
      </c>
      <c r="B851" s="24" t="s">
        <v>137</v>
      </c>
      <c r="C851" s="18" t="s">
        <v>1267</v>
      </c>
      <c r="D851" s="610" t="str">
        <f t="shared" si="59"/>
        <v>Фото</v>
      </c>
      <c r="E851" s="235" t="s">
        <v>351</v>
      </c>
      <c r="F851" s="50">
        <v>1.8</v>
      </c>
      <c r="G851" s="48">
        <f t="shared" si="56"/>
        <v>67.14</v>
      </c>
      <c r="H851" s="76"/>
      <c r="I851" s="47">
        <f t="shared" si="58"/>
        <v>0</v>
      </c>
      <c r="J851" s="47" t="s">
        <v>5141</v>
      </c>
      <c r="K851" s="610"/>
    </row>
    <row r="852" spans="1:11">
      <c r="A852" s="10">
        <v>13481</v>
      </c>
      <c r="B852" s="24" t="s">
        <v>137</v>
      </c>
      <c r="C852" s="276" t="s">
        <v>1268</v>
      </c>
      <c r="D852" s="610" t="str">
        <f t="shared" si="59"/>
        <v>Фото</v>
      </c>
      <c r="E852" s="235" t="s">
        <v>351</v>
      </c>
      <c r="F852" s="52">
        <v>0.3</v>
      </c>
      <c r="G852" s="48">
        <f t="shared" si="56"/>
        <v>11.19</v>
      </c>
      <c r="H852" s="76"/>
      <c r="I852" s="47">
        <f t="shared" si="58"/>
        <v>0</v>
      </c>
      <c r="J852" s="47" t="s">
        <v>5146</v>
      </c>
      <c r="K852" s="610"/>
    </row>
    <row r="853" spans="1:11" ht="14.4">
      <c r="A853" s="34">
        <v>40489</v>
      </c>
      <c r="B853" s="24" t="s">
        <v>137</v>
      </c>
      <c r="C853" s="18" t="s">
        <v>1269</v>
      </c>
      <c r="D853" s="610" t="str">
        <f t="shared" si="59"/>
        <v>Фото</v>
      </c>
      <c r="E853" s="235" t="s">
        <v>351</v>
      </c>
      <c r="F853" s="56">
        <v>0.3</v>
      </c>
      <c r="G853" s="48">
        <f t="shared" si="56"/>
        <v>11.19</v>
      </c>
      <c r="H853" s="76"/>
      <c r="I853" s="47">
        <f t="shared" si="58"/>
        <v>0</v>
      </c>
      <c r="J853" s="47" t="s">
        <v>5145</v>
      </c>
      <c r="K853" s="610"/>
    </row>
    <row r="854" spans="1:11">
      <c r="A854" s="34">
        <v>40340</v>
      </c>
      <c r="B854" s="24" t="s">
        <v>137</v>
      </c>
      <c r="C854" s="22" t="s">
        <v>1270</v>
      </c>
      <c r="D854" s="610" t="str">
        <f t="shared" si="59"/>
        <v>Фото</v>
      </c>
      <c r="E854" s="534" t="s">
        <v>134</v>
      </c>
      <c r="F854" s="48">
        <v>1.4</v>
      </c>
      <c r="G854" s="48">
        <f t="shared" si="56"/>
        <v>52.219999999999992</v>
      </c>
      <c r="H854" s="76"/>
      <c r="I854" s="47">
        <f t="shared" si="58"/>
        <v>0</v>
      </c>
      <c r="J854" s="47" t="s">
        <v>5149</v>
      </c>
      <c r="K854" s="610"/>
    </row>
    <row r="855" spans="1:11">
      <c r="A855" s="34">
        <v>25147</v>
      </c>
      <c r="B855" s="7" t="s">
        <v>152</v>
      </c>
      <c r="C855" s="22" t="s">
        <v>1271</v>
      </c>
      <c r="D855" s="610" t="str">
        <f t="shared" si="59"/>
        <v>Фото</v>
      </c>
      <c r="E855" s="534" t="s">
        <v>134</v>
      </c>
      <c r="F855" s="48">
        <v>1</v>
      </c>
      <c r="G855" s="48">
        <f t="shared" si="56"/>
        <v>37.299999999999997</v>
      </c>
      <c r="H855" s="76"/>
      <c r="I855" s="47">
        <f t="shared" si="58"/>
        <v>0</v>
      </c>
      <c r="J855" s="47" t="s">
        <v>5148</v>
      </c>
      <c r="K855" s="610"/>
    </row>
    <row r="856" spans="1:11">
      <c r="A856" s="34">
        <v>25148</v>
      </c>
      <c r="B856" s="24" t="s">
        <v>137</v>
      </c>
      <c r="C856" s="22" t="s">
        <v>1272</v>
      </c>
      <c r="D856" s="610" t="str">
        <f t="shared" si="59"/>
        <v>Фото</v>
      </c>
      <c r="E856" s="235" t="s">
        <v>351</v>
      </c>
      <c r="F856" s="48">
        <v>1.3</v>
      </c>
      <c r="G856" s="48">
        <f t="shared" ref="G856:G919" si="60">I$2*F856</f>
        <v>48.489999999999995</v>
      </c>
      <c r="H856" s="76"/>
      <c r="I856" s="47">
        <f t="shared" si="58"/>
        <v>0</v>
      </c>
      <c r="J856" s="47" t="s">
        <v>5147</v>
      </c>
      <c r="K856" s="610"/>
    </row>
    <row r="857" spans="1:11" ht="14.4">
      <c r="A857" s="34">
        <v>40511</v>
      </c>
      <c r="B857" s="305" t="s">
        <v>160</v>
      </c>
      <c r="C857" s="18" t="s">
        <v>4338</v>
      </c>
      <c r="D857" s="610" t="str">
        <f t="shared" si="59"/>
        <v>Фото</v>
      </c>
      <c r="E857" s="235" t="s">
        <v>351</v>
      </c>
      <c r="F857" s="56">
        <v>3.5</v>
      </c>
      <c r="G857" s="48">
        <f t="shared" si="60"/>
        <v>130.54999999999998</v>
      </c>
      <c r="H857" s="76"/>
      <c r="I857" s="47">
        <f t="shared" si="58"/>
        <v>0</v>
      </c>
      <c r="J857" s="47" t="s">
        <v>5144</v>
      </c>
      <c r="K857" s="610"/>
    </row>
    <row r="858" spans="1:11" ht="14.4">
      <c r="A858" s="34">
        <v>40510</v>
      </c>
      <c r="B858" s="305" t="s">
        <v>160</v>
      </c>
      <c r="C858" s="18" t="s">
        <v>4339</v>
      </c>
      <c r="D858" s="610" t="str">
        <f t="shared" si="59"/>
        <v>Фото</v>
      </c>
      <c r="E858" s="235" t="s">
        <v>351</v>
      </c>
      <c r="F858" s="56">
        <v>3.5</v>
      </c>
      <c r="G858" s="48">
        <f t="shared" si="60"/>
        <v>130.54999999999998</v>
      </c>
      <c r="H858" s="76"/>
      <c r="I858" s="47">
        <f t="shared" si="58"/>
        <v>0</v>
      </c>
      <c r="J858" s="47" t="s">
        <v>5143</v>
      </c>
      <c r="K858" s="610"/>
    </row>
    <row r="859" spans="1:11">
      <c r="A859" s="10">
        <v>40509</v>
      </c>
      <c r="B859" s="305" t="s">
        <v>160</v>
      </c>
      <c r="C859" s="19" t="s">
        <v>2429</v>
      </c>
      <c r="D859" s="610" t="str">
        <f t="shared" si="59"/>
        <v>Фото</v>
      </c>
      <c r="E859" s="235" t="s">
        <v>351</v>
      </c>
      <c r="F859" s="59">
        <v>0.4</v>
      </c>
      <c r="G859" s="48">
        <f t="shared" si="60"/>
        <v>14.92</v>
      </c>
      <c r="H859" s="76"/>
      <c r="I859" s="47">
        <f t="shared" si="58"/>
        <v>0</v>
      </c>
      <c r="J859" s="47" t="s">
        <v>5142</v>
      </c>
      <c r="K859" s="610"/>
    </row>
    <row r="860" spans="1:11">
      <c r="A860" s="10">
        <v>11993</v>
      </c>
      <c r="B860" s="347" t="s">
        <v>152</v>
      </c>
      <c r="C860" s="502" t="s">
        <v>2428</v>
      </c>
      <c r="D860" s="610" t="str">
        <f t="shared" si="59"/>
        <v>Фото</v>
      </c>
      <c r="E860" s="235" t="s">
        <v>351</v>
      </c>
      <c r="F860" s="59">
        <v>4.5</v>
      </c>
      <c r="G860" s="48">
        <f t="shared" si="60"/>
        <v>167.85</v>
      </c>
      <c r="H860" s="76"/>
      <c r="I860" s="47">
        <f t="shared" si="58"/>
        <v>0</v>
      </c>
      <c r="J860" s="47" t="s">
        <v>7956</v>
      </c>
      <c r="K860" s="610"/>
    </row>
    <row r="861" spans="1:11">
      <c r="A861" s="34">
        <v>26048</v>
      </c>
      <c r="B861" s="24" t="s">
        <v>137</v>
      </c>
      <c r="C861" s="18" t="s">
        <v>3659</v>
      </c>
      <c r="D861" s="610" t="str">
        <f t="shared" si="59"/>
        <v>Фото</v>
      </c>
      <c r="E861" s="235" t="s">
        <v>351</v>
      </c>
      <c r="F861" s="50">
        <v>7</v>
      </c>
      <c r="G861" s="48">
        <f t="shared" si="60"/>
        <v>261.09999999999997</v>
      </c>
      <c r="H861" s="76"/>
      <c r="I861" s="47">
        <f t="shared" si="58"/>
        <v>0</v>
      </c>
      <c r="J861" s="47" t="s">
        <v>5150</v>
      </c>
      <c r="K861" s="610"/>
    </row>
    <row r="862" spans="1:11">
      <c r="A862" s="34">
        <v>25203</v>
      </c>
      <c r="B862" s="24" t="s">
        <v>137</v>
      </c>
      <c r="C862" s="18" t="s">
        <v>3660</v>
      </c>
      <c r="D862" s="610" t="str">
        <f t="shared" si="59"/>
        <v>Фото</v>
      </c>
      <c r="E862" s="235" t="s">
        <v>351</v>
      </c>
      <c r="F862" s="50">
        <v>5</v>
      </c>
      <c r="G862" s="48">
        <f t="shared" si="60"/>
        <v>186.5</v>
      </c>
      <c r="H862" s="76"/>
      <c r="I862" s="47">
        <f t="shared" si="58"/>
        <v>0</v>
      </c>
      <c r="J862" s="47" t="s">
        <v>5151</v>
      </c>
      <c r="K862" s="610"/>
    </row>
    <row r="863" spans="1:11">
      <c r="A863" s="34">
        <v>25155</v>
      </c>
      <c r="B863" s="24" t="s">
        <v>137</v>
      </c>
      <c r="C863" s="18" t="s">
        <v>2500</v>
      </c>
      <c r="D863" s="610" t="str">
        <f t="shared" si="59"/>
        <v>Фото</v>
      </c>
      <c r="E863" s="235" t="s">
        <v>351</v>
      </c>
      <c r="F863" s="50">
        <v>1</v>
      </c>
      <c r="G863" s="48">
        <f t="shared" si="60"/>
        <v>37.299999999999997</v>
      </c>
      <c r="H863" s="76"/>
      <c r="I863" s="47">
        <f t="shared" si="58"/>
        <v>0</v>
      </c>
      <c r="J863" s="47" t="s">
        <v>5152</v>
      </c>
      <c r="K863" s="610"/>
    </row>
    <row r="864" spans="1:11">
      <c r="A864" s="10">
        <v>12522</v>
      </c>
      <c r="B864" s="24" t="s">
        <v>137</v>
      </c>
      <c r="C864" s="19" t="s">
        <v>2441</v>
      </c>
      <c r="D864" s="610" t="str">
        <f t="shared" si="59"/>
        <v>Фото</v>
      </c>
      <c r="E864" s="235" t="s">
        <v>351</v>
      </c>
      <c r="F864" s="52">
        <v>1</v>
      </c>
      <c r="G864" s="48">
        <f t="shared" si="60"/>
        <v>37.299999999999997</v>
      </c>
      <c r="H864" s="76"/>
      <c r="I864" s="47">
        <f t="shared" si="58"/>
        <v>0</v>
      </c>
      <c r="J864" s="47" t="s">
        <v>5153</v>
      </c>
      <c r="K864" s="610"/>
    </row>
    <row r="865" spans="1:11">
      <c r="A865" s="10">
        <v>29971</v>
      </c>
      <c r="B865" s="24" t="s">
        <v>137</v>
      </c>
      <c r="C865" s="276" t="s">
        <v>1273</v>
      </c>
      <c r="D865" s="610" t="str">
        <f t="shared" si="59"/>
        <v>Фото</v>
      </c>
      <c r="E865" s="235" t="s">
        <v>351</v>
      </c>
      <c r="F865" s="52">
        <v>1</v>
      </c>
      <c r="G865" s="48">
        <f t="shared" si="60"/>
        <v>37.299999999999997</v>
      </c>
      <c r="H865" s="76"/>
      <c r="I865" s="47">
        <f t="shared" si="58"/>
        <v>0</v>
      </c>
      <c r="J865" s="47" t="s">
        <v>5154</v>
      </c>
      <c r="K865" s="610"/>
    </row>
    <row r="866" spans="1:11">
      <c r="A866" s="34">
        <v>11213</v>
      </c>
      <c r="B866" s="455" t="s">
        <v>133</v>
      </c>
      <c r="C866" s="21" t="s">
        <v>4340</v>
      </c>
      <c r="D866" s="610" t="str">
        <f t="shared" si="59"/>
        <v>Фото</v>
      </c>
      <c r="E866" s="235" t="s">
        <v>351</v>
      </c>
      <c r="F866" s="50">
        <v>1.8</v>
      </c>
      <c r="G866" s="48">
        <f t="shared" si="60"/>
        <v>67.14</v>
      </c>
      <c r="H866" s="76"/>
      <c r="I866" s="47">
        <f t="shared" si="58"/>
        <v>0</v>
      </c>
      <c r="J866" s="47" t="s">
        <v>7916</v>
      </c>
      <c r="K866" s="610"/>
    </row>
    <row r="867" spans="1:11">
      <c r="A867" s="34">
        <v>25159</v>
      </c>
      <c r="B867" s="24" t="s">
        <v>137</v>
      </c>
      <c r="C867" s="21" t="s">
        <v>4025</v>
      </c>
      <c r="D867" s="610" t="str">
        <f t="shared" si="59"/>
        <v>Фото</v>
      </c>
      <c r="E867" s="235" t="s">
        <v>351</v>
      </c>
      <c r="F867" s="50">
        <v>1.2</v>
      </c>
      <c r="G867" s="48">
        <f t="shared" si="60"/>
        <v>44.76</v>
      </c>
      <c r="H867" s="73"/>
      <c r="I867" s="47">
        <f t="shared" si="58"/>
        <v>0</v>
      </c>
      <c r="J867" s="47" t="s">
        <v>5156</v>
      </c>
      <c r="K867" s="610"/>
    </row>
    <row r="868" spans="1:11">
      <c r="A868" s="34">
        <v>25158</v>
      </c>
      <c r="B868" s="303" t="s">
        <v>73</v>
      </c>
      <c r="C868" s="18" t="s">
        <v>1274</v>
      </c>
      <c r="D868" s="610" t="str">
        <f t="shared" si="59"/>
        <v>Фото</v>
      </c>
      <c r="E868" s="235" t="s">
        <v>351</v>
      </c>
      <c r="F868" s="50">
        <v>1.2</v>
      </c>
      <c r="G868" s="48">
        <f t="shared" si="60"/>
        <v>44.76</v>
      </c>
      <c r="H868" s="76"/>
      <c r="I868" s="47">
        <f t="shared" si="58"/>
        <v>0</v>
      </c>
      <c r="J868" s="47" t="s">
        <v>5158</v>
      </c>
      <c r="K868" s="610"/>
    </row>
    <row r="869" spans="1:11">
      <c r="A869" s="34">
        <v>40355</v>
      </c>
      <c r="B869" s="24" t="s">
        <v>137</v>
      </c>
      <c r="C869" s="503" t="s">
        <v>4184</v>
      </c>
      <c r="D869" s="610" t="str">
        <f t="shared" si="59"/>
        <v>Фото</v>
      </c>
      <c r="E869" s="235" t="s">
        <v>351</v>
      </c>
      <c r="F869" s="50">
        <v>0.3</v>
      </c>
      <c r="G869" s="48">
        <f t="shared" si="60"/>
        <v>11.19</v>
      </c>
      <c r="H869" s="76"/>
      <c r="I869" s="47">
        <f t="shared" ref="I869:I900" si="61">F869*H869</f>
        <v>0</v>
      </c>
      <c r="J869" s="47" t="s">
        <v>5157</v>
      </c>
      <c r="K869" s="610"/>
    </row>
    <row r="870" spans="1:11">
      <c r="A870" s="34">
        <v>11704</v>
      </c>
      <c r="B870" s="460" t="s">
        <v>787</v>
      </c>
      <c r="C870" s="21" t="s">
        <v>802</v>
      </c>
      <c r="D870" s="610" t="str">
        <f t="shared" si="59"/>
        <v>Фото</v>
      </c>
      <c r="E870" s="235" t="s">
        <v>351</v>
      </c>
      <c r="F870" s="50">
        <v>1.6</v>
      </c>
      <c r="G870" s="48">
        <f t="shared" si="60"/>
        <v>59.68</v>
      </c>
      <c r="H870" s="76"/>
      <c r="I870" s="47">
        <f t="shared" si="61"/>
        <v>0</v>
      </c>
      <c r="J870" s="47" t="s">
        <v>7092</v>
      </c>
      <c r="K870" s="610"/>
    </row>
    <row r="871" spans="1:11">
      <c r="A871" s="8">
        <v>22234</v>
      </c>
      <c r="B871" s="458" t="s">
        <v>137</v>
      </c>
      <c r="C871" s="32" t="s">
        <v>393</v>
      </c>
      <c r="D871" s="610" t="str">
        <f t="shared" si="59"/>
        <v>Фото</v>
      </c>
      <c r="E871" s="577" t="s">
        <v>351</v>
      </c>
      <c r="F871" s="51">
        <v>1.4</v>
      </c>
      <c r="G871" s="48">
        <f t="shared" si="60"/>
        <v>52.219999999999992</v>
      </c>
      <c r="H871" s="76"/>
      <c r="I871" s="47">
        <f t="shared" si="61"/>
        <v>0</v>
      </c>
      <c r="J871" s="47" t="s">
        <v>7935</v>
      </c>
      <c r="K871" s="610"/>
    </row>
    <row r="872" spans="1:11">
      <c r="A872" s="10">
        <v>17203</v>
      </c>
      <c r="B872" s="23" t="s">
        <v>137</v>
      </c>
      <c r="C872" s="19" t="s">
        <v>3224</v>
      </c>
      <c r="D872" s="610" t="str">
        <f t="shared" si="59"/>
        <v>Фото</v>
      </c>
      <c r="E872" s="235" t="s">
        <v>351</v>
      </c>
      <c r="F872" s="52">
        <v>1</v>
      </c>
      <c r="G872" s="48">
        <f t="shared" si="60"/>
        <v>37.299999999999997</v>
      </c>
      <c r="H872" s="76"/>
      <c r="I872" s="47">
        <f t="shared" si="61"/>
        <v>0</v>
      </c>
      <c r="J872" s="47" t="s">
        <v>7934</v>
      </c>
      <c r="K872" s="610"/>
    </row>
    <row r="873" spans="1:11">
      <c r="A873" s="34">
        <v>17202</v>
      </c>
      <c r="B873" s="303" t="s">
        <v>73</v>
      </c>
      <c r="C873" s="22" t="s">
        <v>4552</v>
      </c>
      <c r="D873" s="610" t="str">
        <f t="shared" si="59"/>
        <v>Фото</v>
      </c>
      <c r="E873" s="235" t="s">
        <v>351</v>
      </c>
      <c r="F873" s="50">
        <v>0.8</v>
      </c>
      <c r="G873" s="48">
        <f t="shared" si="60"/>
        <v>29.84</v>
      </c>
      <c r="H873" s="76"/>
      <c r="I873" s="47">
        <f t="shared" si="61"/>
        <v>0</v>
      </c>
      <c r="J873" s="47" t="s">
        <v>5160</v>
      </c>
      <c r="K873" s="610"/>
    </row>
    <row r="874" spans="1:11">
      <c r="A874" s="10">
        <v>13470</v>
      </c>
      <c r="B874" s="23" t="s">
        <v>137</v>
      </c>
      <c r="C874" s="19" t="s">
        <v>3226</v>
      </c>
      <c r="D874" s="610" t="str">
        <f t="shared" si="59"/>
        <v>Фото</v>
      </c>
      <c r="E874" s="235" t="s">
        <v>351</v>
      </c>
      <c r="F874" s="52">
        <v>1</v>
      </c>
      <c r="G874" s="48">
        <f t="shared" si="60"/>
        <v>37.299999999999997</v>
      </c>
      <c r="H874" s="76"/>
      <c r="I874" s="47">
        <f t="shared" si="61"/>
        <v>0</v>
      </c>
      <c r="J874" s="47" t="s">
        <v>5159</v>
      </c>
      <c r="K874" s="610"/>
    </row>
    <row r="875" spans="1:11">
      <c r="A875" s="2">
        <v>28404</v>
      </c>
      <c r="B875" s="23" t="s">
        <v>137</v>
      </c>
      <c r="C875" s="17" t="s">
        <v>1275</v>
      </c>
      <c r="D875" s="610" t="str">
        <f t="shared" si="59"/>
        <v>Фото</v>
      </c>
      <c r="E875" s="72" t="s">
        <v>351</v>
      </c>
      <c r="F875" s="51">
        <v>0.1</v>
      </c>
      <c r="G875" s="48">
        <f t="shared" si="60"/>
        <v>3.73</v>
      </c>
      <c r="H875" s="76"/>
      <c r="I875" s="47">
        <f t="shared" si="61"/>
        <v>0</v>
      </c>
      <c r="J875" s="47" t="s">
        <v>5179</v>
      </c>
      <c r="K875" s="610"/>
    </row>
    <row r="876" spans="1:11">
      <c r="A876" s="34">
        <v>26049</v>
      </c>
      <c r="B876" s="24" t="s">
        <v>137</v>
      </c>
      <c r="C876" s="22" t="s">
        <v>4437</v>
      </c>
      <c r="D876" s="610" t="str">
        <f t="shared" si="59"/>
        <v>Фото</v>
      </c>
      <c r="E876" s="235" t="s">
        <v>351</v>
      </c>
      <c r="F876" s="48">
        <v>2.8</v>
      </c>
      <c r="G876" s="48">
        <f t="shared" si="60"/>
        <v>104.43999999999998</v>
      </c>
      <c r="H876" s="76"/>
      <c r="I876" s="47">
        <f t="shared" si="61"/>
        <v>0</v>
      </c>
      <c r="J876" s="47" t="s">
        <v>5161</v>
      </c>
      <c r="K876" s="610"/>
    </row>
    <row r="877" spans="1:11">
      <c r="A877" s="10">
        <v>13485</v>
      </c>
      <c r="B877" s="24" t="s">
        <v>137</v>
      </c>
      <c r="C877" s="276" t="s">
        <v>4438</v>
      </c>
      <c r="D877" s="610" t="str">
        <f t="shared" si="59"/>
        <v>Фото</v>
      </c>
      <c r="E877" s="235" t="s">
        <v>351</v>
      </c>
      <c r="F877" s="52">
        <v>1.3</v>
      </c>
      <c r="G877" s="48">
        <f t="shared" si="60"/>
        <v>48.489999999999995</v>
      </c>
      <c r="H877" s="76"/>
      <c r="I877" s="47">
        <f t="shared" si="61"/>
        <v>0</v>
      </c>
      <c r="J877" s="47" t="s">
        <v>4886</v>
      </c>
      <c r="K877" s="610"/>
    </row>
    <row r="878" spans="1:11">
      <c r="A878" s="34">
        <v>25168</v>
      </c>
      <c r="B878" s="24" t="s">
        <v>137</v>
      </c>
      <c r="C878" s="22" t="s">
        <v>4439</v>
      </c>
      <c r="D878" s="610" t="str">
        <f t="shared" si="59"/>
        <v>Фото</v>
      </c>
      <c r="E878" s="355" t="s">
        <v>351</v>
      </c>
      <c r="F878" s="50">
        <v>9.5</v>
      </c>
      <c r="G878" s="48">
        <f t="shared" si="60"/>
        <v>354.34999999999997</v>
      </c>
      <c r="H878" s="76"/>
      <c r="I878" s="47">
        <f t="shared" si="61"/>
        <v>0</v>
      </c>
      <c r="J878" s="47" t="s">
        <v>5163</v>
      </c>
      <c r="K878" s="610"/>
    </row>
    <row r="879" spans="1:11">
      <c r="A879" s="34">
        <v>11373</v>
      </c>
      <c r="B879" s="7" t="s">
        <v>137</v>
      </c>
      <c r="C879" s="22" t="s">
        <v>4440</v>
      </c>
      <c r="D879" s="610" t="str">
        <f t="shared" si="59"/>
        <v>Фото</v>
      </c>
      <c r="E879" s="235" t="s">
        <v>351</v>
      </c>
      <c r="F879" s="50">
        <v>7</v>
      </c>
      <c r="G879" s="48">
        <f t="shared" si="60"/>
        <v>261.09999999999997</v>
      </c>
      <c r="H879" s="76"/>
      <c r="I879" s="47">
        <f t="shared" si="61"/>
        <v>0</v>
      </c>
      <c r="J879" s="47" t="s">
        <v>5422</v>
      </c>
      <c r="K879" s="610"/>
    </row>
    <row r="880" spans="1:11">
      <c r="A880" s="34">
        <v>26050</v>
      </c>
      <c r="B880" s="24" t="s">
        <v>137</v>
      </c>
      <c r="C880" s="18" t="s">
        <v>4441</v>
      </c>
      <c r="D880" s="610" t="str">
        <f t="shared" si="59"/>
        <v>Фото</v>
      </c>
      <c r="E880" s="235" t="s">
        <v>351</v>
      </c>
      <c r="F880" s="50">
        <v>18</v>
      </c>
      <c r="G880" s="48">
        <f t="shared" si="60"/>
        <v>671.4</v>
      </c>
      <c r="H880" s="76"/>
      <c r="I880" s="47">
        <f t="shared" si="61"/>
        <v>0</v>
      </c>
      <c r="J880" s="47" t="s">
        <v>5164</v>
      </c>
      <c r="K880" s="610"/>
    </row>
    <row r="881" spans="1:12">
      <c r="A881" s="34">
        <v>25169</v>
      </c>
      <c r="B881" s="24" t="s">
        <v>137</v>
      </c>
      <c r="C881" s="22" t="s">
        <v>4442</v>
      </c>
      <c r="D881" s="610" t="str">
        <f t="shared" si="59"/>
        <v>Фото</v>
      </c>
      <c r="E881" s="235" t="s">
        <v>351</v>
      </c>
      <c r="F881" s="50">
        <v>7.5</v>
      </c>
      <c r="G881" s="48">
        <f t="shared" si="60"/>
        <v>279.75</v>
      </c>
      <c r="H881" s="76"/>
      <c r="I881" s="47">
        <f t="shared" si="61"/>
        <v>0</v>
      </c>
      <c r="J881" s="47" t="s">
        <v>5162</v>
      </c>
      <c r="K881" s="610"/>
    </row>
    <row r="882" spans="1:12" ht="14.4">
      <c r="A882" s="34">
        <v>318577</v>
      </c>
      <c r="B882" s="347" t="s">
        <v>89</v>
      </c>
      <c r="C882" s="22" t="s">
        <v>4443</v>
      </c>
      <c r="D882" s="610" t="str">
        <f t="shared" si="59"/>
        <v>Фото</v>
      </c>
      <c r="E882" s="507" t="s">
        <v>351</v>
      </c>
      <c r="F882" s="50">
        <v>9.5</v>
      </c>
      <c r="G882" s="48">
        <f t="shared" si="60"/>
        <v>354.34999999999997</v>
      </c>
      <c r="H882" s="76"/>
      <c r="I882" s="47">
        <f t="shared" si="61"/>
        <v>0</v>
      </c>
      <c r="J882" s="47" t="s">
        <v>7947</v>
      </c>
      <c r="K882" s="610"/>
      <c r="L882" s="91"/>
    </row>
    <row r="883" spans="1:12" ht="14.4">
      <c r="A883" s="10">
        <v>13490</v>
      </c>
      <c r="B883" s="24" t="s">
        <v>137</v>
      </c>
      <c r="C883" s="365" t="s">
        <v>4444</v>
      </c>
      <c r="D883" s="610" t="str">
        <f t="shared" si="59"/>
        <v>Фото</v>
      </c>
      <c r="E883" s="235" t="s">
        <v>351</v>
      </c>
      <c r="F883" s="52">
        <v>5.5</v>
      </c>
      <c r="G883" s="48">
        <f t="shared" si="60"/>
        <v>205.14999999999998</v>
      </c>
      <c r="H883" s="76"/>
      <c r="I883" s="47">
        <f t="shared" si="61"/>
        <v>0</v>
      </c>
      <c r="J883" s="47" t="s">
        <v>5165</v>
      </c>
      <c r="K883" s="610"/>
      <c r="L883" s="91"/>
    </row>
    <row r="884" spans="1:12" ht="14.4">
      <c r="A884" s="34">
        <v>26045</v>
      </c>
      <c r="B884" s="24" t="s">
        <v>137</v>
      </c>
      <c r="C884" s="18" t="s">
        <v>4445</v>
      </c>
      <c r="D884" s="610" t="str">
        <f t="shared" si="59"/>
        <v>Фото</v>
      </c>
      <c r="E884" s="235" t="s">
        <v>351</v>
      </c>
      <c r="F884" s="50">
        <v>14</v>
      </c>
      <c r="G884" s="48">
        <f t="shared" si="60"/>
        <v>522.19999999999993</v>
      </c>
      <c r="H884" s="76"/>
      <c r="I884" s="47">
        <f t="shared" si="61"/>
        <v>0</v>
      </c>
      <c r="J884" s="47" t="s">
        <v>5166</v>
      </c>
      <c r="K884" s="610"/>
      <c r="L884" s="91"/>
    </row>
    <row r="885" spans="1:12" ht="14.4">
      <c r="A885" s="34">
        <v>12636</v>
      </c>
      <c r="B885" s="24" t="s">
        <v>137</v>
      </c>
      <c r="C885" s="18" t="s">
        <v>4028</v>
      </c>
      <c r="D885" s="610" t="str">
        <f t="shared" si="59"/>
        <v>Фото</v>
      </c>
      <c r="E885" s="539" t="s">
        <v>134</v>
      </c>
      <c r="F885" s="50">
        <v>16</v>
      </c>
      <c r="G885" s="48">
        <f t="shared" si="60"/>
        <v>596.79999999999995</v>
      </c>
      <c r="H885" s="76"/>
      <c r="I885" s="47">
        <f t="shared" si="61"/>
        <v>0</v>
      </c>
      <c r="J885" s="47" t="s">
        <v>8364</v>
      </c>
      <c r="K885" s="610"/>
      <c r="L885" s="91"/>
    </row>
    <row r="886" spans="1:12" ht="14.4">
      <c r="A886" s="34">
        <v>25161</v>
      </c>
      <c r="B886" s="24" t="s">
        <v>137</v>
      </c>
      <c r="C886" s="22" t="s">
        <v>4446</v>
      </c>
      <c r="D886" s="610" t="str">
        <f t="shared" si="59"/>
        <v>Фото</v>
      </c>
      <c r="E886" s="235" t="s">
        <v>351</v>
      </c>
      <c r="F886" s="50">
        <v>6</v>
      </c>
      <c r="G886" s="48">
        <f t="shared" si="60"/>
        <v>223.79999999999998</v>
      </c>
      <c r="H886" s="76"/>
      <c r="I886" s="47">
        <f t="shared" si="61"/>
        <v>0</v>
      </c>
      <c r="J886" s="47" t="s">
        <v>5167</v>
      </c>
      <c r="K886" s="610"/>
      <c r="L886" s="91"/>
    </row>
    <row r="887" spans="1:12" ht="14.4">
      <c r="A887" s="34">
        <v>25160</v>
      </c>
      <c r="B887" s="24" t="s">
        <v>137</v>
      </c>
      <c r="C887" s="567" t="s">
        <v>4447</v>
      </c>
      <c r="D887" s="610" t="str">
        <f t="shared" si="59"/>
        <v>Фото</v>
      </c>
      <c r="E887" s="235" t="s">
        <v>351</v>
      </c>
      <c r="F887" s="50">
        <v>7</v>
      </c>
      <c r="G887" s="48">
        <f t="shared" si="60"/>
        <v>261.09999999999997</v>
      </c>
      <c r="H887" s="76"/>
      <c r="I887" s="47">
        <f t="shared" si="61"/>
        <v>0</v>
      </c>
      <c r="J887" s="47" t="s">
        <v>5168</v>
      </c>
      <c r="K887" s="610"/>
      <c r="L887" s="91"/>
    </row>
    <row r="888" spans="1:12" ht="14.4">
      <c r="A888" s="34">
        <v>25162</v>
      </c>
      <c r="B888" s="24" t="s">
        <v>137</v>
      </c>
      <c r="C888" s="22" t="s">
        <v>4448</v>
      </c>
      <c r="D888" s="610" t="str">
        <f t="shared" si="59"/>
        <v>Фото</v>
      </c>
      <c r="E888" s="235" t="s">
        <v>351</v>
      </c>
      <c r="F888" s="50">
        <v>0.3</v>
      </c>
      <c r="G888" s="48">
        <f t="shared" si="60"/>
        <v>11.19</v>
      </c>
      <c r="H888" s="76"/>
      <c r="I888" s="47">
        <f t="shared" si="61"/>
        <v>0</v>
      </c>
      <c r="J888" s="47" t="s">
        <v>5170</v>
      </c>
      <c r="K888" s="610"/>
      <c r="L888" s="91"/>
    </row>
    <row r="889" spans="1:12" ht="14.4">
      <c r="A889" s="34">
        <v>40423</v>
      </c>
      <c r="B889" s="24" t="s">
        <v>137</v>
      </c>
      <c r="C889" s="18" t="s">
        <v>4204</v>
      </c>
      <c r="D889" s="610" t="str">
        <f t="shared" si="59"/>
        <v>Фото</v>
      </c>
      <c r="E889" s="235" t="s">
        <v>351</v>
      </c>
      <c r="F889" s="50">
        <v>3</v>
      </c>
      <c r="G889" s="48">
        <f t="shared" si="60"/>
        <v>111.89999999999999</v>
      </c>
      <c r="H889" s="76"/>
      <c r="I889" s="47">
        <f t="shared" si="61"/>
        <v>0</v>
      </c>
      <c r="J889" s="47" t="s">
        <v>5169</v>
      </c>
      <c r="K889" s="610"/>
      <c r="L889" s="91"/>
    </row>
    <row r="890" spans="1:12" ht="14.4">
      <c r="A890" s="34">
        <v>11804</v>
      </c>
      <c r="B890" s="7" t="s">
        <v>137</v>
      </c>
      <c r="C890" s="22" t="s">
        <v>4449</v>
      </c>
      <c r="D890" s="610" t="str">
        <f t="shared" si="59"/>
        <v>Фото</v>
      </c>
      <c r="E890" s="355" t="s">
        <v>351</v>
      </c>
      <c r="F890" s="50">
        <v>3.5</v>
      </c>
      <c r="G890" s="48">
        <f t="shared" si="60"/>
        <v>130.54999999999998</v>
      </c>
      <c r="H890" s="76"/>
      <c r="I890" s="47">
        <f t="shared" si="61"/>
        <v>0</v>
      </c>
      <c r="J890" s="47" t="s">
        <v>7588</v>
      </c>
      <c r="K890" s="610"/>
      <c r="L890" s="91"/>
    </row>
    <row r="891" spans="1:12" ht="14.4">
      <c r="A891" s="34">
        <v>11660</v>
      </c>
      <c r="B891" s="7" t="s">
        <v>137</v>
      </c>
      <c r="C891" s="18" t="s">
        <v>2659</v>
      </c>
      <c r="D891" s="610" t="str">
        <f t="shared" si="59"/>
        <v>Фото</v>
      </c>
      <c r="E891" s="235" t="s">
        <v>351</v>
      </c>
      <c r="F891" s="50">
        <v>5</v>
      </c>
      <c r="G891" s="48">
        <f t="shared" si="60"/>
        <v>186.5</v>
      </c>
      <c r="H891" s="76"/>
      <c r="I891" s="47">
        <f t="shared" si="61"/>
        <v>0</v>
      </c>
      <c r="J891" s="47" t="s">
        <v>7851</v>
      </c>
      <c r="K891" s="610"/>
      <c r="L891" s="91"/>
    </row>
    <row r="892" spans="1:12" ht="14.4">
      <c r="A892" s="34">
        <v>25163</v>
      </c>
      <c r="B892" s="24" t="s">
        <v>137</v>
      </c>
      <c r="C892" s="18" t="s">
        <v>2229</v>
      </c>
      <c r="D892" s="610" t="str">
        <f t="shared" si="59"/>
        <v>Фото</v>
      </c>
      <c r="E892" s="235" t="s">
        <v>351</v>
      </c>
      <c r="F892" s="50">
        <v>10</v>
      </c>
      <c r="G892" s="48">
        <f t="shared" si="60"/>
        <v>373</v>
      </c>
      <c r="H892" s="76"/>
      <c r="I892" s="47">
        <f t="shared" si="61"/>
        <v>0</v>
      </c>
      <c r="J892" s="47" t="s">
        <v>5171</v>
      </c>
      <c r="K892" s="610"/>
      <c r="L892" s="91"/>
    </row>
    <row r="893" spans="1:12" ht="14.4">
      <c r="A893" s="34">
        <v>25165</v>
      </c>
      <c r="B893" s="24" t="s">
        <v>137</v>
      </c>
      <c r="C893" s="22" t="s">
        <v>4310</v>
      </c>
      <c r="D893" s="610" t="str">
        <f t="shared" si="59"/>
        <v>Фото</v>
      </c>
      <c r="E893" s="235" t="s">
        <v>351</v>
      </c>
      <c r="F893" s="50">
        <v>6.5</v>
      </c>
      <c r="G893" s="48">
        <f t="shared" si="60"/>
        <v>242.45</v>
      </c>
      <c r="H893" s="76"/>
      <c r="I893" s="47">
        <f t="shared" si="61"/>
        <v>0</v>
      </c>
      <c r="J893" s="47" t="s">
        <v>5174</v>
      </c>
      <c r="K893" s="610"/>
      <c r="L893" s="91"/>
    </row>
    <row r="894" spans="1:12">
      <c r="A894" s="34">
        <v>40613</v>
      </c>
      <c r="B894" s="24" t="s">
        <v>137</v>
      </c>
      <c r="C894" s="18" t="s">
        <v>3420</v>
      </c>
      <c r="D894" s="610" t="str">
        <f t="shared" si="59"/>
        <v>Фото</v>
      </c>
      <c r="E894" s="235" t="s">
        <v>351</v>
      </c>
      <c r="F894" s="50">
        <v>6.5</v>
      </c>
      <c r="G894" s="48">
        <f t="shared" si="60"/>
        <v>242.45</v>
      </c>
      <c r="H894" s="76"/>
      <c r="I894" s="47">
        <f t="shared" si="61"/>
        <v>0</v>
      </c>
      <c r="J894" s="47" t="s">
        <v>5172</v>
      </c>
      <c r="K894" s="610"/>
    </row>
    <row r="895" spans="1:12">
      <c r="A895" s="34">
        <v>11935</v>
      </c>
      <c r="B895" s="24" t="s">
        <v>137</v>
      </c>
      <c r="C895" s="18" t="s">
        <v>2660</v>
      </c>
      <c r="D895" s="610" t="str">
        <f t="shared" si="59"/>
        <v>Фото</v>
      </c>
      <c r="E895" s="235" t="s">
        <v>351</v>
      </c>
      <c r="F895" s="50">
        <v>5</v>
      </c>
      <c r="G895" s="48">
        <f t="shared" si="60"/>
        <v>186.5</v>
      </c>
      <c r="H895" s="76"/>
      <c r="I895" s="47">
        <f t="shared" si="61"/>
        <v>0</v>
      </c>
      <c r="J895" s="47" t="s">
        <v>7824</v>
      </c>
      <c r="K895" s="610"/>
    </row>
    <row r="896" spans="1:12">
      <c r="A896" s="34">
        <v>11086</v>
      </c>
      <c r="B896" s="455" t="s">
        <v>133</v>
      </c>
      <c r="C896" s="18" t="s">
        <v>3666</v>
      </c>
      <c r="D896" s="610" t="str">
        <f t="shared" si="59"/>
        <v>Фото</v>
      </c>
      <c r="E896" s="507" t="s">
        <v>351</v>
      </c>
      <c r="F896" s="50">
        <v>7</v>
      </c>
      <c r="G896" s="48">
        <f t="shared" si="60"/>
        <v>261.09999999999997</v>
      </c>
      <c r="H896" s="76"/>
      <c r="I896" s="47">
        <f t="shared" si="61"/>
        <v>0</v>
      </c>
      <c r="J896" s="47" t="s">
        <v>7860</v>
      </c>
      <c r="K896" s="610"/>
    </row>
    <row r="897" spans="1:12">
      <c r="A897" s="34">
        <v>11518</v>
      </c>
      <c r="B897" s="7" t="s">
        <v>137</v>
      </c>
      <c r="C897" s="18" t="s">
        <v>3667</v>
      </c>
      <c r="D897" s="610" t="str">
        <f t="shared" si="59"/>
        <v>Фото</v>
      </c>
      <c r="E897" s="235" t="s">
        <v>351</v>
      </c>
      <c r="F897" s="50">
        <v>7</v>
      </c>
      <c r="G897" s="48">
        <f t="shared" si="60"/>
        <v>261.09999999999997</v>
      </c>
      <c r="H897" s="76"/>
      <c r="I897" s="47">
        <f t="shared" si="61"/>
        <v>0</v>
      </c>
      <c r="J897" s="47" t="s">
        <v>7859</v>
      </c>
      <c r="K897" s="610"/>
    </row>
    <row r="898" spans="1:12">
      <c r="A898" s="34">
        <v>13770</v>
      </c>
      <c r="B898" s="7" t="s">
        <v>137</v>
      </c>
      <c r="C898" s="18" t="s">
        <v>3668</v>
      </c>
      <c r="D898" s="610" t="str">
        <f t="shared" si="59"/>
        <v>Фото</v>
      </c>
      <c r="E898" s="235" t="s">
        <v>351</v>
      </c>
      <c r="F898" s="50">
        <v>5.5</v>
      </c>
      <c r="G898" s="48">
        <f t="shared" si="60"/>
        <v>205.14999999999998</v>
      </c>
      <c r="H898" s="76"/>
      <c r="I898" s="47">
        <f t="shared" si="61"/>
        <v>0</v>
      </c>
      <c r="J898" s="47" t="s">
        <v>7858</v>
      </c>
      <c r="K898" s="610"/>
    </row>
    <row r="899" spans="1:12">
      <c r="A899" s="10">
        <v>13489</v>
      </c>
      <c r="B899" s="24" t="s">
        <v>137</v>
      </c>
      <c r="C899" s="276" t="s">
        <v>4450</v>
      </c>
      <c r="D899" s="610" t="str">
        <f t="shared" si="59"/>
        <v>Фото</v>
      </c>
      <c r="E899" s="235" t="s">
        <v>351</v>
      </c>
      <c r="F899" s="52">
        <v>1</v>
      </c>
      <c r="G899" s="48">
        <f t="shared" si="60"/>
        <v>37.299999999999997</v>
      </c>
      <c r="H899" s="76"/>
      <c r="I899" s="47">
        <f t="shared" si="61"/>
        <v>0</v>
      </c>
      <c r="J899" s="47" t="s">
        <v>5175</v>
      </c>
      <c r="K899" s="610"/>
    </row>
    <row r="900" spans="1:12">
      <c r="A900" s="10">
        <v>13488</v>
      </c>
      <c r="B900" s="24" t="s">
        <v>137</v>
      </c>
      <c r="C900" s="276" t="s">
        <v>4451</v>
      </c>
      <c r="D900" s="610" t="str">
        <f t="shared" si="59"/>
        <v>Фото</v>
      </c>
      <c r="E900" s="484" t="s">
        <v>351</v>
      </c>
      <c r="F900" s="52">
        <v>1.3</v>
      </c>
      <c r="G900" s="48">
        <f t="shared" si="60"/>
        <v>48.489999999999995</v>
      </c>
      <c r="H900" s="76"/>
      <c r="I900" s="47">
        <f t="shared" si="61"/>
        <v>0</v>
      </c>
      <c r="J900" s="47" t="s">
        <v>5176</v>
      </c>
      <c r="K900" s="610"/>
    </row>
    <row r="901" spans="1:12">
      <c r="A901" s="10">
        <v>13486</v>
      </c>
      <c r="B901" s="24" t="s">
        <v>137</v>
      </c>
      <c r="C901" s="276" t="s">
        <v>4452</v>
      </c>
      <c r="D901" s="610" t="str">
        <f t="shared" si="59"/>
        <v>Фото</v>
      </c>
      <c r="E901" s="235" t="s">
        <v>351</v>
      </c>
      <c r="F901" s="52">
        <v>1</v>
      </c>
      <c r="G901" s="48">
        <f t="shared" si="60"/>
        <v>37.299999999999997</v>
      </c>
      <c r="H901" s="73"/>
      <c r="I901" s="47">
        <f t="shared" ref="I901:I932" si="62">F901*H901</f>
        <v>0</v>
      </c>
      <c r="J901" s="47" t="s">
        <v>5177</v>
      </c>
      <c r="K901" s="610"/>
    </row>
    <row r="902" spans="1:12">
      <c r="A902" s="10">
        <v>13487</v>
      </c>
      <c r="B902" s="24" t="s">
        <v>137</v>
      </c>
      <c r="C902" s="19" t="s">
        <v>4205</v>
      </c>
      <c r="D902" s="610" t="str">
        <f t="shared" si="59"/>
        <v>Фото</v>
      </c>
      <c r="E902" s="235" t="s">
        <v>351</v>
      </c>
      <c r="F902" s="52">
        <v>1</v>
      </c>
      <c r="G902" s="48">
        <f t="shared" si="60"/>
        <v>37.299999999999997</v>
      </c>
      <c r="H902" s="75"/>
      <c r="I902" s="47">
        <f t="shared" si="62"/>
        <v>0</v>
      </c>
      <c r="J902" s="47" t="s">
        <v>5178</v>
      </c>
      <c r="K902" s="610"/>
    </row>
    <row r="903" spans="1:12" ht="14.4">
      <c r="A903" s="34">
        <v>26053</v>
      </c>
      <c r="B903" s="24" t="s">
        <v>137</v>
      </c>
      <c r="C903" s="21" t="s">
        <v>4415</v>
      </c>
      <c r="D903" s="610" t="str">
        <f t="shared" ref="D903:D966" si="63">HYPERLINK(J903,"Фото")</f>
        <v>Фото</v>
      </c>
      <c r="E903" s="235" t="s">
        <v>351</v>
      </c>
      <c r="F903" s="50">
        <v>6.5</v>
      </c>
      <c r="G903" s="48">
        <f t="shared" si="60"/>
        <v>242.45</v>
      </c>
      <c r="H903" s="73"/>
      <c r="I903" s="47">
        <f t="shared" si="62"/>
        <v>0</v>
      </c>
      <c r="J903" s="47" t="s">
        <v>5181</v>
      </c>
      <c r="K903" s="610"/>
      <c r="L903" s="90"/>
    </row>
    <row r="904" spans="1:12" ht="14.4">
      <c r="A904" s="34">
        <v>26042</v>
      </c>
      <c r="B904" s="347" t="s">
        <v>89</v>
      </c>
      <c r="C904" s="22" t="s">
        <v>4416</v>
      </c>
      <c r="D904" s="610" t="str">
        <f t="shared" si="63"/>
        <v>Фото</v>
      </c>
      <c r="E904" s="235" t="s">
        <v>351</v>
      </c>
      <c r="F904" s="50">
        <v>3.5</v>
      </c>
      <c r="G904" s="48">
        <f t="shared" si="60"/>
        <v>130.54999999999998</v>
      </c>
      <c r="H904" s="73"/>
      <c r="I904" s="47">
        <f t="shared" si="62"/>
        <v>0</v>
      </c>
      <c r="J904" s="47" t="s">
        <v>5075</v>
      </c>
      <c r="K904" s="610"/>
      <c r="L904" s="90"/>
    </row>
    <row r="905" spans="1:12">
      <c r="A905" s="2">
        <v>11167</v>
      </c>
      <c r="B905" s="2" t="s">
        <v>137</v>
      </c>
      <c r="C905" s="31" t="s">
        <v>4417</v>
      </c>
      <c r="D905" s="610" t="str">
        <f t="shared" si="63"/>
        <v>Фото</v>
      </c>
      <c r="E905" s="72" t="s">
        <v>351</v>
      </c>
      <c r="F905" s="51">
        <v>2.5</v>
      </c>
      <c r="G905" s="48">
        <f t="shared" si="60"/>
        <v>93.25</v>
      </c>
      <c r="H905" s="76"/>
      <c r="I905" s="47">
        <f t="shared" si="62"/>
        <v>0</v>
      </c>
      <c r="J905" s="47" t="s">
        <v>7914</v>
      </c>
      <c r="K905" s="610"/>
    </row>
    <row r="906" spans="1:12">
      <c r="A906" s="2">
        <v>12180</v>
      </c>
      <c r="B906" s="2" t="s">
        <v>137</v>
      </c>
      <c r="C906" s="31" t="s">
        <v>2679</v>
      </c>
      <c r="D906" s="610" t="str">
        <f t="shared" si="63"/>
        <v>Фото</v>
      </c>
      <c r="E906" s="344" t="s">
        <v>351</v>
      </c>
      <c r="F906" s="51">
        <v>2.5</v>
      </c>
      <c r="G906" s="48">
        <f t="shared" si="60"/>
        <v>93.25</v>
      </c>
      <c r="H906" s="76"/>
      <c r="I906" s="47">
        <f t="shared" si="62"/>
        <v>0</v>
      </c>
      <c r="J906" s="47" t="s">
        <v>8298</v>
      </c>
      <c r="K906" s="610"/>
    </row>
    <row r="907" spans="1:12">
      <c r="A907" s="2">
        <v>25111</v>
      </c>
      <c r="B907" s="23" t="s">
        <v>137</v>
      </c>
      <c r="C907" s="372" t="s">
        <v>4418</v>
      </c>
      <c r="D907" s="610" t="str">
        <f t="shared" si="63"/>
        <v>Фото</v>
      </c>
      <c r="E907" s="72" t="s">
        <v>351</v>
      </c>
      <c r="F907" s="51">
        <v>7</v>
      </c>
      <c r="G907" s="48">
        <f t="shared" si="60"/>
        <v>261.09999999999997</v>
      </c>
      <c r="H907" s="73"/>
      <c r="I907" s="47">
        <f t="shared" si="62"/>
        <v>0</v>
      </c>
      <c r="J907" s="47" t="s">
        <v>5185</v>
      </c>
      <c r="K907" s="610"/>
    </row>
    <row r="908" spans="1:12">
      <c r="A908" s="2">
        <v>13452</v>
      </c>
      <c r="B908" s="23" t="s">
        <v>137</v>
      </c>
      <c r="C908" s="31" t="s">
        <v>4419</v>
      </c>
      <c r="D908" s="610" t="str">
        <f t="shared" si="63"/>
        <v>Фото</v>
      </c>
      <c r="E908" s="72" t="s">
        <v>351</v>
      </c>
      <c r="F908" s="51">
        <v>7.5</v>
      </c>
      <c r="G908" s="48">
        <f t="shared" si="60"/>
        <v>279.75</v>
      </c>
      <c r="H908" s="73"/>
      <c r="I908" s="47">
        <f t="shared" si="62"/>
        <v>0</v>
      </c>
      <c r="J908" s="47" t="s">
        <v>5184</v>
      </c>
      <c r="K908" s="610"/>
    </row>
    <row r="909" spans="1:12">
      <c r="A909" s="2">
        <v>29955</v>
      </c>
      <c r="B909" s="23" t="s">
        <v>137</v>
      </c>
      <c r="C909" s="365" t="s">
        <v>1348</v>
      </c>
      <c r="D909" s="610" t="str">
        <f t="shared" si="63"/>
        <v>Фото</v>
      </c>
      <c r="E909" s="72" t="s">
        <v>351</v>
      </c>
      <c r="F909" s="51">
        <v>2</v>
      </c>
      <c r="G909" s="48">
        <f t="shared" si="60"/>
        <v>74.599999999999994</v>
      </c>
      <c r="H909" s="76"/>
      <c r="I909" s="47">
        <f t="shared" si="62"/>
        <v>0</v>
      </c>
      <c r="J909" s="47" t="s">
        <v>5183</v>
      </c>
      <c r="K909" s="610"/>
    </row>
    <row r="910" spans="1:12">
      <c r="A910" s="34">
        <v>26054</v>
      </c>
      <c r="B910" s="24" t="s">
        <v>137</v>
      </c>
      <c r="C910" s="365" t="s">
        <v>4420</v>
      </c>
      <c r="D910" s="610" t="str">
        <f t="shared" si="63"/>
        <v>Фото</v>
      </c>
      <c r="E910" s="235" t="s">
        <v>351</v>
      </c>
      <c r="F910" s="59">
        <v>7.5</v>
      </c>
      <c r="G910" s="48">
        <f t="shared" si="60"/>
        <v>279.75</v>
      </c>
      <c r="H910" s="76"/>
      <c r="I910" s="47">
        <f t="shared" si="62"/>
        <v>0</v>
      </c>
      <c r="J910" s="47" t="s">
        <v>5186</v>
      </c>
      <c r="K910" s="610"/>
    </row>
    <row r="911" spans="1:12">
      <c r="A911" s="34">
        <v>25172</v>
      </c>
      <c r="B911" s="24" t="s">
        <v>137</v>
      </c>
      <c r="C911" s="365" t="s">
        <v>4421</v>
      </c>
      <c r="D911" s="610" t="str">
        <f t="shared" si="63"/>
        <v>Фото</v>
      </c>
      <c r="E911" s="235" t="s">
        <v>351</v>
      </c>
      <c r="F911" s="59">
        <v>6</v>
      </c>
      <c r="G911" s="48">
        <f t="shared" si="60"/>
        <v>223.79999999999998</v>
      </c>
      <c r="H911" s="76"/>
      <c r="I911" s="47">
        <f t="shared" si="62"/>
        <v>0</v>
      </c>
      <c r="J911" s="47" t="s">
        <v>5187</v>
      </c>
      <c r="K911" s="610"/>
    </row>
    <row r="912" spans="1:12">
      <c r="A912" s="34">
        <v>25999</v>
      </c>
      <c r="B912" s="24" t="s">
        <v>137</v>
      </c>
      <c r="C912" s="18" t="s">
        <v>2577</v>
      </c>
      <c r="D912" s="610" t="str">
        <f t="shared" si="63"/>
        <v>Фото</v>
      </c>
      <c r="E912" s="235" t="s">
        <v>351</v>
      </c>
      <c r="F912" s="59">
        <v>1.4</v>
      </c>
      <c r="G912" s="48">
        <f t="shared" si="60"/>
        <v>52.219999999999992</v>
      </c>
      <c r="H912" s="76"/>
      <c r="I912" s="47">
        <f t="shared" si="62"/>
        <v>0</v>
      </c>
      <c r="J912" s="47" t="s">
        <v>5188</v>
      </c>
      <c r="K912" s="610"/>
    </row>
    <row r="913" spans="1:11">
      <c r="A913" s="34">
        <v>26055</v>
      </c>
      <c r="B913" s="24" t="s">
        <v>137</v>
      </c>
      <c r="C913" s="18" t="s">
        <v>4553</v>
      </c>
      <c r="D913" s="610" t="str">
        <f t="shared" si="63"/>
        <v>Фото</v>
      </c>
      <c r="E913" s="235" t="s">
        <v>351</v>
      </c>
      <c r="F913" s="59">
        <v>1.3</v>
      </c>
      <c r="G913" s="48">
        <f t="shared" si="60"/>
        <v>48.489999999999995</v>
      </c>
      <c r="H913" s="76"/>
      <c r="I913" s="47">
        <f t="shared" si="62"/>
        <v>0</v>
      </c>
      <c r="J913" s="47" t="s">
        <v>5190</v>
      </c>
      <c r="K913" s="610"/>
    </row>
    <row r="914" spans="1:11">
      <c r="A914" s="34">
        <v>25173</v>
      </c>
      <c r="B914" s="24" t="s">
        <v>137</v>
      </c>
      <c r="C914" s="22" t="s">
        <v>4554</v>
      </c>
      <c r="D914" s="610" t="str">
        <f t="shared" si="63"/>
        <v>Фото</v>
      </c>
      <c r="E914" s="246" t="s">
        <v>351</v>
      </c>
      <c r="F914" s="59">
        <v>1.3</v>
      </c>
      <c r="G914" s="48">
        <f t="shared" si="60"/>
        <v>48.489999999999995</v>
      </c>
      <c r="H914" s="76"/>
      <c r="I914" s="47">
        <f t="shared" si="62"/>
        <v>0</v>
      </c>
      <c r="J914" s="47" t="s">
        <v>5189</v>
      </c>
      <c r="K914" s="610"/>
    </row>
    <row r="915" spans="1:11">
      <c r="A915" s="34">
        <v>25174</v>
      </c>
      <c r="B915" s="24" t="s">
        <v>137</v>
      </c>
      <c r="C915" s="18" t="s">
        <v>3898</v>
      </c>
      <c r="D915" s="610" t="str">
        <f t="shared" si="63"/>
        <v>Фото</v>
      </c>
      <c r="E915" s="235" t="s">
        <v>351</v>
      </c>
      <c r="F915" s="59">
        <v>1.3</v>
      </c>
      <c r="G915" s="48">
        <f t="shared" si="60"/>
        <v>48.489999999999995</v>
      </c>
      <c r="H915" s="76"/>
      <c r="I915" s="47">
        <f t="shared" si="62"/>
        <v>0</v>
      </c>
      <c r="J915" s="47" t="s">
        <v>5192</v>
      </c>
      <c r="K915" s="610"/>
    </row>
    <row r="916" spans="1:11">
      <c r="A916" s="34">
        <v>26057</v>
      </c>
      <c r="B916" s="24" t="s">
        <v>137</v>
      </c>
      <c r="C916" s="18" t="s">
        <v>4556</v>
      </c>
      <c r="D916" s="610" t="str">
        <f t="shared" si="63"/>
        <v>Фото</v>
      </c>
      <c r="E916" s="235" t="s">
        <v>351</v>
      </c>
      <c r="F916" s="59">
        <v>1.3</v>
      </c>
      <c r="G916" s="48">
        <f t="shared" si="60"/>
        <v>48.489999999999995</v>
      </c>
      <c r="H916" s="76"/>
      <c r="I916" s="47">
        <f t="shared" si="62"/>
        <v>0</v>
      </c>
      <c r="J916" s="47" t="s">
        <v>5193</v>
      </c>
      <c r="K916" s="610"/>
    </row>
    <row r="917" spans="1:11">
      <c r="A917" s="34">
        <v>25175</v>
      </c>
      <c r="B917" s="24" t="s">
        <v>137</v>
      </c>
      <c r="C917" s="18" t="s">
        <v>4555</v>
      </c>
      <c r="D917" s="610" t="str">
        <f t="shared" si="63"/>
        <v>Фото</v>
      </c>
      <c r="E917" s="235" t="s">
        <v>351</v>
      </c>
      <c r="F917" s="59">
        <v>1.3</v>
      </c>
      <c r="G917" s="48">
        <f t="shared" si="60"/>
        <v>48.489999999999995</v>
      </c>
      <c r="H917" s="73"/>
      <c r="I917" s="47">
        <f t="shared" si="62"/>
        <v>0</v>
      </c>
      <c r="J917" s="47" t="s">
        <v>5194</v>
      </c>
      <c r="K917" s="610"/>
    </row>
    <row r="918" spans="1:11">
      <c r="A918" s="2">
        <v>27362</v>
      </c>
      <c r="B918" s="23" t="s">
        <v>137</v>
      </c>
      <c r="C918" s="20" t="s">
        <v>4011</v>
      </c>
      <c r="D918" s="610" t="str">
        <f t="shared" si="63"/>
        <v>Фото</v>
      </c>
      <c r="E918" s="72" t="s">
        <v>351</v>
      </c>
      <c r="F918" s="51">
        <v>1.3</v>
      </c>
      <c r="G918" s="48">
        <f t="shared" si="60"/>
        <v>48.489999999999995</v>
      </c>
      <c r="H918" s="76"/>
      <c r="I918" s="47">
        <f t="shared" si="62"/>
        <v>0</v>
      </c>
      <c r="J918" s="47" t="s">
        <v>5195</v>
      </c>
      <c r="K918" s="610"/>
    </row>
    <row r="919" spans="1:11">
      <c r="A919" s="34">
        <v>25205</v>
      </c>
      <c r="B919" s="24" t="s">
        <v>137</v>
      </c>
      <c r="C919" s="18" t="s">
        <v>3969</v>
      </c>
      <c r="D919" s="610" t="str">
        <f t="shared" si="63"/>
        <v>Фото</v>
      </c>
      <c r="E919" s="235" t="s">
        <v>351</v>
      </c>
      <c r="F919" s="48">
        <v>1.3</v>
      </c>
      <c r="G919" s="48">
        <f t="shared" si="60"/>
        <v>48.489999999999995</v>
      </c>
      <c r="H919" s="76"/>
      <c r="I919" s="47">
        <f t="shared" si="62"/>
        <v>0</v>
      </c>
      <c r="J919" s="47" t="s">
        <v>5182</v>
      </c>
      <c r="K919" s="610"/>
    </row>
    <row r="920" spans="1:11">
      <c r="A920" s="34">
        <v>12680</v>
      </c>
      <c r="B920" s="24" t="s">
        <v>137</v>
      </c>
      <c r="C920" s="18" t="s">
        <v>2714</v>
      </c>
      <c r="D920" s="610" t="str">
        <f t="shared" si="63"/>
        <v>Фото</v>
      </c>
      <c r="E920" s="235" t="s">
        <v>351</v>
      </c>
      <c r="F920" s="48">
        <v>0.5</v>
      </c>
      <c r="G920" s="48">
        <f t="shared" ref="G920:G957" si="64">I$2*F920</f>
        <v>18.649999999999999</v>
      </c>
      <c r="H920" s="76"/>
      <c r="I920" s="47">
        <f t="shared" si="62"/>
        <v>0</v>
      </c>
      <c r="J920" s="47" t="s">
        <v>8402</v>
      </c>
      <c r="K920" s="610"/>
    </row>
    <row r="921" spans="1:11">
      <c r="A921" s="34">
        <v>25178</v>
      </c>
      <c r="B921" s="24" t="s">
        <v>137</v>
      </c>
      <c r="C921" s="18" t="s">
        <v>3299</v>
      </c>
      <c r="D921" s="610" t="str">
        <f t="shared" si="63"/>
        <v>Фото</v>
      </c>
      <c r="E921" s="235" t="s">
        <v>351</v>
      </c>
      <c r="F921" s="50">
        <v>0.4</v>
      </c>
      <c r="G921" s="48">
        <f t="shared" si="64"/>
        <v>14.92</v>
      </c>
      <c r="H921" s="76"/>
      <c r="I921" s="47">
        <f t="shared" si="62"/>
        <v>0</v>
      </c>
      <c r="J921" s="47" t="s">
        <v>5196</v>
      </c>
      <c r="K921" s="610"/>
    </row>
    <row r="922" spans="1:11">
      <c r="A922" s="8">
        <v>40552</v>
      </c>
      <c r="B922" s="23" t="s">
        <v>137</v>
      </c>
      <c r="C922" s="32" t="s">
        <v>3743</v>
      </c>
      <c r="D922" s="610" t="str">
        <f t="shared" si="63"/>
        <v>Фото</v>
      </c>
      <c r="E922" s="72" t="s">
        <v>351</v>
      </c>
      <c r="F922" s="62">
        <v>1.5</v>
      </c>
      <c r="G922" s="48">
        <f t="shared" si="64"/>
        <v>55.949999999999996</v>
      </c>
      <c r="H922" s="76"/>
      <c r="I922" s="47">
        <f t="shared" si="62"/>
        <v>0</v>
      </c>
      <c r="J922" s="47" t="s">
        <v>5199</v>
      </c>
      <c r="K922" s="610"/>
    </row>
    <row r="923" spans="1:11">
      <c r="A923" s="34">
        <v>12681</v>
      </c>
      <c r="B923" s="24" t="s">
        <v>137</v>
      </c>
      <c r="C923" s="18" t="s">
        <v>4185</v>
      </c>
      <c r="D923" s="610" t="str">
        <f t="shared" si="63"/>
        <v>Фото</v>
      </c>
      <c r="E923" s="235" t="s">
        <v>351</v>
      </c>
      <c r="F923" s="50">
        <v>1.4</v>
      </c>
      <c r="G923" s="48">
        <f t="shared" si="64"/>
        <v>52.219999999999992</v>
      </c>
      <c r="H923" s="76"/>
      <c r="I923" s="47">
        <f t="shared" si="62"/>
        <v>0</v>
      </c>
      <c r="J923" s="47" t="s">
        <v>8406</v>
      </c>
      <c r="K923" s="610"/>
    </row>
    <row r="924" spans="1:11">
      <c r="A924" s="34">
        <v>40393</v>
      </c>
      <c r="B924" s="7" t="s">
        <v>137</v>
      </c>
      <c r="C924" s="18" t="s">
        <v>4422</v>
      </c>
      <c r="D924" s="610" t="str">
        <f t="shared" si="63"/>
        <v>Фото</v>
      </c>
      <c r="E924" s="235" t="s">
        <v>351</v>
      </c>
      <c r="F924" s="50">
        <v>2.5</v>
      </c>
      <c r="G924" s="48">
        <f t="shared" si="64"/>
        <v>93.25</v>
      </c>
      <c r="H924" s="73"/>
      <c r="I924" s="47">
        <f t="shared" si="62"/>
        <v>0</v>
      </c>
      <c r="J924" s="47" t="s">
        <v>7940</v>
      </c>
      <c r="K924" s="610"/>
    </row>
    <row r="925" spans="1:11">
      <c r="A925" s="34">
        <v>40452</v>
      </c>
      <c r="B925" s="7" t="s">
        <v>137</v>
      </c>
      <c r="C925" s="18" t="s">
        <v>4423</v>
      </c>
      <c r="D925" s="610" t="str">
        <f t="shared" si="63"/>
        <v>Фото</v>
      </c>
      <c r="E925" s="235" t="s">
        <v>351</v>
      </c>
      <c r="F925" s="50">
        <v>2.5</v>
      </c>
      <c r="G925" s="48">
        <f t="shared" si="64"/>
        <v>93.25</v>
      </c>
      <c r="H925" s="73"/>
      <c r="I925" s="47">
        <f t="shared" si="62"/>
        <v>0</v>
      </c>
      <c r="J925" s="47" t="s">
        <v>7942</v>
      </c>
      <c r="K925" s="610"/>
    </row>
    <row r="926" spans="1:11">
      <c r="A926" s="34">
        <v>26041</v>
      </c>
      <c r="B926" s="24" t="s">
        <v>137</v>
      </c>
      <c r="C926" s="18" t="s">
        <v>4424</v>
      </c>
      <c r="D926" s="610" t="str">
        <f t="shared" si="63"/>
        <v>Фото</v>
      </c>
      <c r="E926" s="235" t="s">
        <v>351</v>
      </c>
      <c r="F926" s="48">
        <v>7</v>
      </c>
      <c r="G926" s="48">
        <f t="shared" si="64"/>
        <v>261.09999999999997</v>
      </c>
      <c r="H926" s="76"/>
      <c r="I926" s="47">
        <f t="shared" si="62"/>
        <v>0</v>
      </c>
      <c r="J926" s="47" t="s">
        <v>5197</v>
      </c>
      <c r="K926" s="610"/>
    </row>
    <row r="927" spans="1:11">
      <c r="A927" s="34">
        <v>12829</v>
      </c>
      <c r="B927" s="24" t="s">
        <v>137</v>
      </c>
      <c r="C927" s="18" t="s">
        <v>2850</v>
      </c>
      <c r="D927" s="610" t="str">
        <f t="shared" si="63"/>
        <v>Фото</v>
      </c>
      <c r="E927" s="235" t="s">
        <v>351</v>
      </c>
      <c r="F927" s="48">
        <v>6.5</v>
      </c>
      <c r="G927" s="48">
        <f t="shared" si="64"/>
        <v>242.45</v>
      </c>
      <c r="H927" s="76"/>
      <c r="I927" s="47">
        <f t="shared" si="62"/>
        <v>0</v>
      </c>
      <c r="J927" s="47" t="s">
        <v>8564</v>
      </c>
      <c r="K927" s="610"/>
    </row>
    <row r="928" spans="1:11">
      <c r="A928" s="34">
        <v>25179</v>
      </c>
      <c r="B928" s="24" t="s">
        <v>137</v>
      </c>
      <c r="C928" s="18" t="s">
        <v>4425</v>
      </c>
      <c r="D928" s="610" t="str">
        <f t="shared" si="63"/>
        <v>Фото</v>
      </c>
      <c r="E928" s="235" t="s">
        <v>351</v>
      </c>
      <c r="F928" s="50">
        <v>3.5</v>
      </c>
      <c r="G928" s="48">
        <f t="shared" si="64"/>
        <v>130.54999999999998</v>
      </c>
      <c r="H928" s="76"/>
      <c r="I928" s="47">
        <f t="shared" si="62"/>
        <v>0</v>
      </c>
      <c r="J928" s="47" t="s">
        <v>5198</v>
      </c>
      <c r="K928" s="610"/>
    </row>
    <row r="929" spans="1:12">
      <c r="A929" s="10">
        <v>11531</v>
      </c>
      <c r="B929" s="7" t="s">
        <v>137</v>
      </c>
      <c r="C929" s="21" t="s">
        <v>4426</v>
      </c>
      <c r="D929" s="610" t="str">
        <f t="shared" si="63"/>
        <v>Фото</v>
      </c>
      <c r="E929" s="539" t="s">
        <v>742</v>
      </c>
      <c r="F929" s="52">
        <v>2</v>
      </c>
      <c r="G929" s="48">
        <f t="shared" si="64"/>
        <v>74.599999999999994</v>
      </c>
      <c r="H929" s="76"/>
      <c r="I929" s="47">
        <f t="shared" si="62"/>
        <v>0</v>
      </c>
      <c r="J929" s="47" t="s">
        <v>7926</v>
      </c>
      <c r="K929" s="610"/>
    </row>
    <row r="930" spans="1:12">
      <c r="A930" s="10">
        <v>29973</v>
      </c>
      <c r="B930" s="24" t="s">
        <v>137</v>
      </c>
      <c r="C930" s="21" t="s">
        <v>4427</v>
      </c>
      <c r="D930" s="610" t="str">
        <f t="shared" si="63"/>
        <v>Фото</v>
      </c>
      <c r="E930" s="235" t="s">
        <v>351</v>
      </c>
      <c r="F930" s="52">
        <v>3.5</v>
      </c>
      <c r="G930" s="48">
        <f t="shared" si="64"/>
        <v>130.54999999999998</v>
      </c>
      <c r="H930" s="76"/>
      <c r="I930" s="47">
        <f t="shared" si="62"/>
        <v>0</v>
      </c>
      <c r="J930" s="47" t="s">
        <v>5206</v>
      </c>
      <c r="K930" s="610"/>
    </row>
    <row r="931" spans="1:12">
      <c r="A931" s="34">
        <v>25181</v>
      </c>
      <c r="B931" s="24" t="s">
        <v>137</v>
      </c>
      <c r="C931" s="18" t="s">
        <v>4433</v>
      </c>
      <c r="D931" s="610" t="str">
        <f t="shared" si="63"/>
        <v>Фото</v>
      </c>
      <c r="E931" s="235" t="s">
        <v>351</v>
      </c>
      <c r="F931" s="50">
        <v>3</v>
      </c>
      <c r="G931" s="48">
        <f t="shared" si="64"/>
        <v>111.89999999999999</v>
      </c>
      <c r="H931" s="76"/>
      <c r="I931" s="47">
        <f t="shared" si="62"/>
        <v>0</v>
      </c>
      <c r="J931" s="47" t="s">
        <v>5207</v>
      </c>
      <c r="K931" s="610"/>
    </row>
    <row r="932" spans="1:12">
      <c r="A932" s="10">
        <v>11655</v>
      </c>
      <c r="B932" s="505" t="s">
        <v>152</v>
      </c>
      <c r="C932" s="19" t="s">
        <v>4434</v>
      </c>
      <c r="D932" s="610" t="str">
        <f t="shared" si="63"/>
        <v>Фото</v>
      </c>
      <c r="E932" s="235" t="s">
        <v>351</v>
      </c>
      <c r="F932" s="52">
        <v>1</v>
      </c>
      <c r="G932" s="48">
        <f t="shared" si="64"/>
        <v>37.299999999999997</v>
      </c>
      <c r="H932" s="76"/>
      <c r="I932" s="47">
        <f t="shared" si="62"/>
        <v>0</v>
      </c>
      <c r="J932" s="47" t="s">
        <v>7931</v>
      </c>
      <c r="K932" s="610"/>
    </row>
    <row r="933" spans="1:12">
      <c r="A933" s="34">
        <v>25189</v>
      </c>
      <c r="B933" s="305" t="s">
        <v>160</v>
      </c>
      <c r="C933" s="18" t="s">
        <v>3615</v>
      </c>
      <c r="D933" s="610" t="str">
        <f t="shared" si="63"/>
        <v>Фото</v>
      </c>
      <c r="E933" s="235" t="s">
        <v>351</v>
      </c>
      <c r="F933" s="50">
        <v>1</v>
      </c>
      <c r="G933" s="48">
        <f t="shared" si="64"/>
        <v>37.299999999999997</v>
      </c>
      <c r="H933" s="76"/>
      <c r="I933" s="47">
        <f t="shared" ref="I933:I957" si="65">F933*H933</f>
        <v>0</v>
      </c>
      <c r="J933" s="47" t="s">
        <v>5211</v>
      </c>
      <c r="K933" s="610"/>
    </row>
    <row r="934" spans="1:12">
      <c r="A934" s="34">
        <v>11245</v>
      </c>
      <c r="B934" s="304" t="s">
        <v>154</v>
      </c>
      <c r="C934" s="18" t="s">
        <v>3614</v>
      </c>
      <c r="D934" s="610" t="str">
        <f t="shared" si="63"/>
        <v>Фото</v>
      </c>
      <c r="E934" s="235" t="s">
        <v>351</v>
      </c>
      <c r="F934" s="50">
        <v>1.5</v>
      </c>
      <c r="G934" s="48">
        <f t="shared" si="64"/>
        <v>55.949999999999996</v>
      </c>
      <c r="H934" s="76"/>
      <c r="I934" s="47">
        <f t="shared" si="65"/>
        <v>0</v>
      </c>
      <c r="J934" s="47" t="s">
        <v>7918</v>
      </c>
      <c r="K934" s="610"/>
    </row>
    <row r="935" spans="1:12">
      <c r="A935" s="34">
        <v>11653</v>
      </c>
      <c r="B935" s="336" t="s">
        <v>140</v>
      </c>
      <c r="C935" s="18" t="s">
        <v>4435</v>
      </c>
      <c r="D935" s="610" t="str">
        <f t="shared" si="63"/>
        <v>Фото</v>
      </c>
      <c r="E935" s="235" t="s">
        <v>351</v>
      </c>
      <c r="F935" s="50">
        <v>2.2999999999999998</v>
      </c>
      <c r="G935" s="48">
        <f t="shared" si="64"/>
        <v>85.789999999999992</v>
      </c>
      <c r="H935" s="76"/>
      <c r="I935" s="47">
        <f t="shared" si="65"/>
        <v>0</v>
      </c>
      <c r="J935" s="47" t="s">
        <v>7808</v>
      </c>
      <c r="K935" s="610"/>
    </row>
    <row r="936" spans="1:12">
      <c r="A936" s="34">
        <v>11602</v>
      </c>
      <c r="B936" s="304" t="s">
        <v>154</v>
      </c>
      <c r="C936" s="18" t="s">
        <v>3616</v>
      </c>
      <c r="D936" s="610" t="str">
        <f t="shared" si="63"/>
        <v>Фото</v>
      </c>
      <c r="E936" s="235" t="s">
        <v>351</v>
      </c>
      <c r="F936" s="50">
        <v>1.7</v>
      </c>
      <c r="G936" s="48">
        <f t="shared" si="64"/>
        <v>63.41</v>
      </c>
      <c r="H936" s="76"/>
      <c r="I936" s="47">
        <f t="shared" si="65"/>
        <v>0</v>
      </c>
      <c r="J936" s="47" t="s">
        <v>7930</v>
      </c>
      <c r="K936" s="610"/>
    </row>
    <row r="937" spans="1:12" ht="14.4">
      <c r="A937" s="34">
        <v>36033</v>
      </c>
      <c r="B937" s="336" t="s">
        <v>140</v>
      </c>
      <c r="C937" s="22" t="s">
        <v>723</v>
      </c>
      <c r="D937" s="610" t="str">
        <f t="shared" si="63"/>
        <v>Фото</v>
      </c>
      <c r="E937" s="72" t="s">
        <v>351</v>
      </c>
      <c r="F937" s="50">
        <v>2.2999999999999998</v>
      </c>
      <c r="G937" s="48">
        <f t="shared" si="64"/>
        <v>85.789999999999992</v>
      </c>
      <c r="H937" s="73"/>
      <c r="I937" s="47">
        <f t="shared" si="65"/>
        <v>0</v>
      </c>
      <c r="J937" s="47" t="s">
        <v>7938</v>
      </c>
      <c r="K937" s="610"/>
      <c r="L937" s="87"/>
    </row>
    <row r="938" spans="1:12" ht="14.4">
      <c r="A938" s="34">
        <v>25191</v>
      </c>
      <c r="B938" s="537" t="s">
        <v>111</v>
      </c>
      <c r="C938" s="22" t="s">
        <v>723</v>
      </c>
      <c r="D938" s="610" t="str">
        <f t="shared" si="63"/>
        <v>Фото</v>
      </c>
      <c r="E938" s="235" t="s">
        <v>351</v>
      </c>
      <c r="F938" s="50">
        <v>1</v>
      </c>
      <c r="G938" s="48">
        <f t="shared" si="64"/>
        <v>37.299999999999997</v>
      </c>
      <c r="H938" s="76"/>
      <c r="I938" s="47">
        <f t="shared" si="65"/>
        <v>0</v>
      </c>
      <c r="J938" s="47" t="s">
        <v>7937</v>
      </c>
      <c r="K938" s="610"/>
      <c r="L938" s="87"/>
    </row>
    <row r="939" spans="1:12">
      <c r="A939" s="34">
        <v>25190</v>
      </c>
      <c r="B939" s="305" t="s">
        <v>160</v>
      </c>
      <c r="C939" s="18" t="s">
        <v>588</v>
      </c>
      <c r="D939" s="610" t="str">
        <f t="shared" si="63"/>
        <v>Фото</v>
      </c>
      <c r="E939" s="235" t="s">
        <v>351</v>
      </c>
      <c r="F939" s="50">
        <v>1</v>
      </c>
      <c r="G939" s="48">
        <f t="shared" si="64"/>
        <v>37.299999999999997</v>
      </c>
      <c r="H939" s="76"/>
      <c r="I939" s="47">
        <f t="shared" si="65"/>
        <v>0</v>
      </c>
      <c r="J939" s="47" t="s">
        <v>5210</v>
      </c>
      <c r="K939" s="610"/>
    </row>
    <row r="940" spans="1:12">
      <c r="A940" s="34">
        <v>12062</v>
      </c>
      <c r="B940" s="24" t="s">
        <v>137</v>
      </c>
      <c r="C940" s="481" t="s">
        <v>4557</v>
      </c>
      <c r="D940" s="610" t="str">
        <f t="shared" si="63"/>
        <v>Фото</v>
      </c>
      <c r="E940" s="235" t="s">
        <v>351</v>
      </c>
      <c r="F940" s="50">
        <v>5.5</v>
      </c>
      <c r="G940" s="48">
        <f t="shared" si="64"/>
        <v>205.14999999999998</v>
      </c>
      <c r="H940" s="76"/>
      <c r="I940" s="47">
        <f t="shared" si="65"/>
        <v>0</v>
      </c>
      <c r="J940" s="47" t="s">
        <v>8088</v>
      </c>
      <c r="K940" s="610"/>
    </row>
    <row r="941" spans="1:12">
      <c r="A941" s="34">
        <v>12064</v>
      </c>
      <c r="B941" s="359" t="s">
        <v>530</v>
      </c>
      <c r="C941" s="481" t="s">
        <v>2661</v>
      </c>
      <c r="D941" s="610" t="str">
        <f t="shared" si="63"/>
        <v>Фото</v>
      </c>
      <c r="E941" s="235" t="s">
        <v>351</v>
      </c>
      <c r="F941" s="50">
        <v>6</v>
      </c>
      <c r="G941" s="48">
        <f t="shared" si="64"/>
        <v>223.79999999999998</v>
      </c>
      <c r="H941" s="76"/>
      <c r="I941" s="47">
        <f t="shared" si="65"/>
        <v>0</v>
      </c>
      <c r="J941" s="47" t="s">
        <v>8089</v>
      </c>
      <c r="K941" s="610"/>
    </row>
    <row r="942" spans="1:12">
      <c r="A942" s="34">
        <v>12065</v>
      </c>
      <c r="B942" s="304" t="s">
        <v>154</v>
      </c>
      <c r="C942" s="481" t="s">
        <v>3757</v>
      </c>
      <c r="D942" s="610" t="str">
        <f t="shared" si="63"/>
        <v>Фото</v>
      </c>
      <c r="E942" s="507" t="s">
        <v>351</v>
      </c>
      <c r="F942" s="50">
        <v>5.5</v>
      </c>
      <c r="G942" s="48">
        <f t="shared" si="64"/>
        <v>205.14999999999998</v>
      </c>
      <c r="H942" s="76"/>
      <c r="I942" s="47">
        <f t="shared" si="65"/>
        <v>0</v>
      </c>
      <c r="J942" s="47" t="s">
        <v>8090</v>
      </c>
      <c r="K942" s="610"/>
    </row>
    <row r="943" spans="1:12">
      <c r="A943" s="34">
        <v>12066</v>
      </c>
      <c r="B943" s="24" t="s">
        <v>137</v>
      </c>
      <c r="C943" s="481" t="s">
        <v>2464</v>
      </c>
      <c r="D943" s="610" t="str">
        <f t="shared" si="63"/>
        <v>Фото</v>
      </c>
      <c r="E943" s="235" t="s">
        <v>351</v>
      </c>
      <c r="F943" s="50">
        <v>4.5</v>
      </c>
      <c r="G943" s="48">
        <f t="shared" si="64"/>
        <v>167.85</v>
      </c>
      <c r="H943" s="76"/>
      <c r="I943" s="47">
        <f t="shared" si="65"/>
        <v>0</v>
      </c>
      <c r="J943" s="47" t="s">
        <v>8091</v>
      </c>
      <c r="K943" s="610"/>
    </row>
    <row r="944" spans="1:12">
      <c r="A944" s="34">
        <v>25184</v>
      </c>
      <c r="B944" s="455" t="s">
        <v>133</v>
      </c>
      <c r="C944" s="18" t="s">
        <v>3759</v>
      </c>
      <c r="D944" s="610" t="str">
        <f t="shared" si="63"/>
        <v>Фото</v>
      </c>
      <c r="E944" s="235" t="s">
        <v>351</v>
      </c>
      <c r="F944" s="50">
        <v>5</v>
      </c>
      <c r="G944" s="48">
        <f t="shared" si="64"/>
        <v>186.5</v>
      </c>
      <c r="H944" s="76"/>
      <c r="I944" s="47">
        <f t="shared" si="65"/>
        <v>0</v>
      </c>
      <c r="J944" s="47" t="s">
        <v>5209</v>
      </c>
      <c r="K944" s="610"/>
    </row>
    <row r="945" spans="1:12">
      <c r="A945" s="34">
        <v>11978</v>
      </c>
      <c r="B945" s="468" t="s">
        <v>2411</v>
      </c>
      <c r="C945" s="18" t="s">
        <v>2412</v>
      </c>
      <c r="D945" s="610" t="str">
        <f t="shared" si="63"/>
        <v>Фото</v>
      </c>
      <c r="E945" s="355" t="s">
        <v>351</v>
      </c>
      <c r="F945" s="50">
        <v>6</v>
      </c>
      <c r="G945" s="48">
        <f t="shared" si="64"/>
        <v>223.79999999999998</v>
      </c>
      <c r="H945" s="76"/>
      <c r="I945" s="47">
        <f t="shared" si="65"/>
        <v>0</v>
      </c>
      <c r="J945" s="47" t="s">
        <v>7886</v>
      </c>
      <c r="K945" s="610"/>
    </row>
    <row r="946" spans="1:12">
      <c r="A946" s="34">
        <v>11979</v>
      </c>
      <c r="B946" s="468" t="s">
        <v>2411</v>
      </c>
      <c r="C946" s="18" t="s">
        <v>2413</v>
      </c>
      <c r="D946" s="610" t="str">
        <f t="shared" si="63"/>
        <v>Фото</v>
      </c>
      <c r="E946" s="355" t="s">
        <v>351</v>
      </c>
      <c r="F946" s="50">
        <v>6.5</v>
      </c>
      <c r="G946" s="48">
        <f t="shared" si="64"/>
        <v>242.45</v>
      </c>
      <c r="H946" s="76"/>
      <c r="I946" s="47">
        <f t="shared" si="65"/>
        <v>0</v>
      </c>
      <c r="J946" s="47" t="s">
        <v>7887</v>
      </c>
      <c r="K946" s="610"/>
    </row>
    <row r="947" spans="1:12">
      <c r="A947" s="10">
        <v>13492</v>
      </c>
      <c r="B947" s="24" t="s">
        <v>137</v>
      </c>
      <c r="C947" s="19" t="s">
        <v>4436</v>
      </c>
      <c r="D947" s="610" t="str">
        <f t="shared" si="63"/>
        <v>Фото</v>
      </c>
      <c r="E947" s="235" t="s">
        <v>351</v>
      </c>
      <c r="F947" s="66">
        <v>1</v>
      </c>
      <c r="G947" s="48">
        <f t="shared" si="64"/>
        <v>37.299999999999997</v>
      </c>
      <c r="H947" s="76"/>
      <c r="I947" s="47">
        <f t="shared" si="65"/>
        <v>0</v>
      </c>
      <c r="J947" s="47" t="s">
        <v>5212</v>
      </c>
      <c r="K947" s="610"/>
    </row>
    <row r="948" spans="1:12">
      <c r="A948" s="10">
        <v>13496</v>
      </c>
      <c r="B948" s="24" t="s">
        <v>137</v>
      </c>
      <c r="C948" s="19" t="s">
        <v>4428</v>
      </c>
      <c r="D948" s="610" t="str">
        <f t="shared" si="63"/>
        <v>Фото</v>
      </c>
      <c r="E948" s="235" t="s">
        <v>351</v>
      </c>
      <c r="F948" s="52">
        <v>3.5</v>
      </c>
      <c r="G948" s="48">
        <f t="shared" si="64"/>
        <v>130.54999999999998</v>
      </c>
      <c r="H948" s="76"/>
      <c r="I948" s="47">
        <f t="shared" si="65"/>
        <v>0</v>
      </c>
      <c r="J948" s="47" t="s">
        <v>5213</v>
      </c>
      <c r="K948" s="610"/>
    </row>
    <row r="949" spans="1:12">
      <c r="A949" s="10">
        <v>13495</v>
      </c>
      <c r="B949" s="24" t="s">
        <v>137</v>
      </c>
      <c r="C949" s="19" t="s">
        <v>4429</v>
      </c>
      <c r="D949" s="610" t="str">
        <f t="shared" si="63"/>
        <v>Фото</v>
      </c>
      <c r="E949" s="235" t="s">
        <v>351</v>
      </c>
      <c r="F949" s="52">
        <v>2.5</v>
      </c>
      <c r="G949" s="48">
        <f t="shared" si="64"/>
        <v>93.25</v>
      </c>
      <c r="H949" s="76"/>
      <c r="I949" s="47">
        <f t="shared" si="65"/>
        <v>0</v>
      </c>
      <c r="J949" s="47" t="s">
        <v>5214</v>
      </c>
      <c r="K949" s="610"/>
    </row>
    <row r="950" spans="1:12" ht="14.4">
      <c r="A950" s="10">
        <v>34002</v>
      </c>
      <c r="B950" s="24" t="s">
        <v>137</v>
      </c>
      <c r="C950" s="21" t="s">
        <v>2207</v>
      </c>
      <c r="D950" s="610" t="str">
        <f t="shared" si="63"/>
        <v>Фото</v>
      </c>
      <c r="E950" s="235" t="s">
        <v>351</v>
      </c>
      <c r="F950" s="52">
        <v>0.1</v>
      </c>
      <c r="G950" s="48">
        <f t="shared" si="64"/>
        <v>3.73</v>
      </c>
      <c r="H950" s="76"/>
      <c r="I950" s="47">
        <f t="shared" si="65"/>
        <v>0</v>
      </c>
      <c r="J950" s="47" t="s">
        <v>5218</v>
      </c>
      <c r="K950" s="610"/>
      <c r="L950" s="87"/>
    </row>
    <row r="951" spans="1:12" ht="14.4">
      <c r="A951" s="34">
        <v>25196</v>
      </c>
      <c r="B951" s="24" t="s">
        <v>137</v>
      </c>
      <c r="C951" s="18" t="s">
        <v>4430</v>
      </c>
      <c r="D951" s="610" t="str">
        <f t="shared" si="63"/>
        <v>Фото</v>
      </c>
      <c r="E951" s="235" t="s">
        <v>351</v>
      </c>
      <c r="F951" s="50">
        <v>1.2</v>
      </c>
      <c r="G951" s="48">
        <f t="shared" si="64"/>
        <v>44.76</v>
      </c>
      <c r="H951" s="76"/>
      <c r="I951" s="47">
        <f t="shared" si="65"/>
        <v>0</v>
      </c>
      <c r="J951" s="47" t="s">
        <v>5216</v>
      </c>
      <c r="K951" s="610"/>
      <c r="L951" s="87"/>
    </row>
    <row r="952" spans="1:12" ht="14.4">
      <c r="A952" s="34">
        <v>25197</v>
      </c>
      <c r="B952" s="24" t="s">
        <v>137</v>
      </c>
      <c r="C952" s="21" t="s">
        <v>4431</v>
      </c>
      <c r="D952" s="610" t="str">
        <f t="shared" si="63"/>
        <v>Фото</v>
      </c>
      <c r="E952" s="235" t="s">
        <v>351</v>
      </c>
      <c r="F952" s="50">
        <v>1.5</v>
      </c>
      <c r="G952" s="48">
        <f t="shared" si="64"/>
        <v>55.949999999999996</v>
      </c>
      <c r="H952" s="76"/>
      <c r="I952" s="47">
        <f t="shared" si="65"/>
        <v>0</v>
      </c>
      <c r="J952" s="47" t="s">
        <v>5217</v>
      </c>
      <c r="K952" s="610"/>
      <c r="L952" s="87"/>
    </row>
    <row r="953" spans="1:12" ht="14.4">
      <c r="A953" s="34">
        <v>12432</v>
      </c>
      <c r="B953" s="24" t="s">
        <v>137</v>
      </c>
      <c r="C953" s="18" t="s">
        <v>4432</v>
      </c>
      <c r="D953" s="610" t="str">
        <f t="shared" si="63"/>
        <v>Фото</v>
      </c>
      <c r="E953" s="235" t="s">
        <v>351</v>
      </c>
      <c r="F953" s="50">
        <v>1.4</v>
      </c>
      <c r="G953" s="48">
        <f t="shared" si="64"/>
        <v>52.219999999999992</v>
      </c>
      <c r="H953" s="76"/>
      <c r="I953" s="47">
        <f t="shared" si="65"/>
        <v>0</v>
      </c>
      <c r="J953" s="47" t="s">
        <v>5219</v>
      </c>
      <c r="K953" s="610"/>
      <c r="L953" s="87"/>
    </row>
    <row r="954" spans="1:12" ht="14.4">
      <c r="A954" s="10">
        <v>13499</v>
      </c>
      <c r="B954" s="24" t="s">
        <v>137</v>
      </c>
      <c r="C954" s="19" t="s">
        <v>2816</v>
      </c>
      <c r="D954" s="610" t="str">
        <f t="shared" si="63"/>
        <v>Фото</v>
      </c>
      <c r="E954" s="235" t="s">
        <v>351</v>
      </c>
      <c r="F954" s="52">
        <v>0.15</v>
      </c>
      <c r="G954" s="48">
        <f t="shared" si="64"/>
        <v>5.5949999999999998</v>
      </c>
      <c r="H954" s="76"/>
      <c r="I954" s="47">
        <f t="shared" si="65"/>
        <v>0</v>
      </c>
      <c r="J954" s="47" t="s">
        <v>5220</v>
      </c>
      <c r="K954" s="610"/>
      <c r="L954" s="87"/>
    </row>
    <row r="955" spans="1:12" ht="14.4">
      <c r="A955" s="10">
        <v>40490</v>
      </c>
      <c r="B955" s="24" t="s">
        <v>137</v>
      </c>
      <c r="C955" s="19" t="s">
        <v>1277</v>
      </c>
      <c r="D955" s="610" t="str">
        <f t="shared" si="63"/>
        <v>Фото</v>
      </c>
      <c r="E955" s="235" t="s">
        <v>351</v>
      </c>
      <c r="F955" s="59">
        <v>0.5</v>
      </c>
      <c r="G955" s="48">
        <f t="shared" si="64"/>
        <v>18.649999999999999</v>
      </c>
      <c r="H955" s="76"/>
      <c r="I955" s="47">
        <f t="shared" si="65"/>
        <v>0</v>
      </c>
      <c r="J955" s="47" t="s">
        <v>5221</v>
      </c>
      <c r="K955" s="610"/>
      <c r="L955" s="87"/>
    </row>
    <row r="956" spans="1:12" ht="14.4">
      <c r="A956" s="34">
        <v>25199</v>
      </c>
      <c r="B956" s="24" t="s">
        <v>137</v>
      </c>
      <c r="C956" s="18" t="s">
        <v>1278</v>
      </c>
      <c r="D956" s="610" t="str">
        <f t="shared" si="63"/>
        <v>Фото</v>
      </c>
      <c r="E956" s="235" t="s">
        <v>351</v>
      </c>
      <c r="F956" s="50">
        <v>0.3</v>
      </c>
      <c r="G956" s="48">
        <f t="shared" si="64"/>
        <v>11.19</v>
      </c>
      <c r="H956" s="76"/>
      <c r="I956" s="47">
        <f t="shared" si="65"/>
        <v>0</v>
      </c>
      <c r="J956" s="47" t="s">
        <v>5222</v>
      </c>
      <c r="K956" s="610"/>
      <c r="L956" s="87"/>
    </row>
    <row r="957" spans="1:12" ht="14.4">
      <c r="A957" s="34">
        <v>27069</v>
      </c>
      <c r="B957" s="23" t="s">
        <v>137</v>
      </c>
      <c r="C957" s="22" t="s">
        <v>568</v>
      </c>
      <c r="D957" s="610" t="str">
        <f t="shared" si="63"/>
        <v>Фото</v>
      </c>
      <c r="E957" s="72" t="s">
        <v>351</v>
      </c>
      <c r="F957" s="50">
        <v>0.4</v>
      </c>
      <c r="G957" s="48">
        <f t="shared" si="64"/>
        <v>14.92</v>
      </c>
      <c r="H957" s="73"/>
      <c r="I957" s="47">
        <f t="shared" si="65"/>
        <v>0</v>
      </c>
      <c r="J957" s="47" t="s">
        <v>5899</v>
      </c>
      <c r="K957" s="610"/>
      <c r="L957" s="87"/>
    </row>
    <row r="958" spans="1:12" ht="17.399999999999999">
      <c r="A958" s="159"/>
      <c r="B958" s="383" t="s">
        <v>1643</v>
      </c>
      <c r="C958" s="162" t="s">
        <v>1198</v>
      </c>
      <c r="D958" s="610"/>
      <c r="E958" s="243"/>
      <c r="F958" s="160"/>
      <c r="G958" s="147"/>
      <c r="H958" s="156"/>
      <c r="I958" s="149"/>
      <c r="J958" s="149" t="e">
        <v>#N/A</v>
      </c>
      <c r="K958" s="610"/>
    </row>
    <row r="959" spans="1:12" ht="150" customHeight="1">
      <c r="C959" s="100"/>
      <c r="D959" s="610"/>
      <c r="E959" s="238"/>
      <c r="F959" s="104"/>
      <c r="G959" s="105"/>
      <c r="H959" s="109"/>
      <c r="I959" s="107"/>
      <c r="J959" s="107" t="e">
        <v>#N/A</v>
      </c>
      <c r="K959" s="610"/>
    </row>
    <row r="960" spans="1:12" ht="14.4">
      <c r="A960" s="34">
        <v>27016</v>
      </c>
      <c r="B960" s="7" t="s">
        <v>137</v>
      </c>
      <c r="C960" s="21" t="s">
        <v>2174</v>
      </c>
      <c r="D960" s="610" t="str">
        <f t="shared" si="63"/>
        <v>Фото</v>
      </c>
      <c r="E960" s="235" t="s">
        <v>351</v>
      </c>
      <c r="F960" s="50">
        <v>18</v>
      </c>
      <c r="G960" s="48">
        <f t="shared" ref="G960:G991" si="66">I$2*F960</f>
        <v>671.4</v>
      </c>
      <c r="H960" s="73"/>
      <c r="I960" s="47">
        <f t="shared" ref="I960:I968" si="67">F960*H960</f>
        <v>0</v>
      </c>
      <c r="J960" s="47" t="s">
        <v>5797</v>
      </c>
      <c r="K960" s="610"/>
      <c r="L960" s="87"/>
    </row>
    <row r="961" spans="1:12">
      <c r="A961" s="34">
        <v>26017</v>
      </c>
      <c r="B961" s="7" t="s">
        <v>137</v>
      </c>
      <c r="C961" s="18" t="s">
        <v>3770</v>
      </c>
      <c r="D961" s="610" t="str">
        <f t="shared" si="63"/>
        <v>Фото</v>
      </c>
      <c r="E961" s="235" t="s">
        <v>351</v>
      </c>
      <c r="F961" s="50">
        <v>38</v>
      </c>
      <c r="G961" s="48">
        <f t="shared" si="66"/>
        <v>1417.3999999999999</v>
      </c>
      <c r="H961" s="76"/>
      <c r="I961" s="47">
        <f t="shared" si="67"/>
        <v>0</v>
      </c>
      <c r="J961" s="47" t="s">
        <v>4921</v>
      </c>
      <c r="K961" s="610"/>
    </row>
    <row r="962" spans="1:12" ht="14.4">
      <c r="A962" s="34">
        <v>27017</v>
      </c>
      <c r="B962" s="24" t="s">
        <v>137</v>
      </c>
      <c r="C962" s="18" t="s">
        <v>3766</v>
      </c>
      <c r="D962" s="610" t="str">
        <f t="shared" si="63"/>
        <v>Фото</v>
      </c>
      <c r="E962" s="235" t="s">
        <v>351</v>
      </c>
      <c r="F962" s="50">
        <v>22</v>
      </c>
      <c r="G962" s="48">
        <f t="shared" si="66"/>
        <v>820.59999999999991</v>
      </c>
      <c r="H962" s="73"/>
      <c r="I962" s="47">
        <f t="shared" si="67"/>
        <v>0</v>
      </c>
      <c r="J962" s="47" t="s">
        <v>5796</v>
      </c>
      <c r="K962" s="610"/>
      <c r="L962" s="87"/>
    </row>
    <row r="963" spans="1:12" ht="14.4">
      <c r="A963" s="34">
        <v>11734</v>
      </c>
      <c r="B963" s="7" t="s">
        <v>137</v>
      </c>
      <c r="C963" s="18" t="s">
        <v>3765</v>
      </c>
      <c r="D963" s="610" t="str">
        <f t="shared" si="63"/>
        <v>Фото</v>
      </c>
      <c r="E963" s="235" t="s">
        <v>351</v>
      </c>
      <c r="F963" s="50">
        <v>18</v>
      </c>
      <c r="G963" s="48">
        <f t="shared" si="66"/>
        <v>671.4</v>
      </c>
      <c r="H963" s="73"/>
      <c r="I963" s="47">
        <f t="shared" si="67"/>
        <v>0</v>
      </c>
      <c r="J963" s="47" t="s">
        <v>7411</v>
      </c>
      <c r="K963" s="610"/>
      <c r="L963" s="87"/>
    </row>
    <row r="964" spans="1:12" ht="14.4">
      <c r="A964" s="34">
        <v>27024</v>
      </c>
      <c r="B964" s="24" t="s">
        <v>137</v>
      </c>
      <c r="C964" s="18" t="s">
        <v>4112</v>
      </c>
      <c r="D964" s="610" t="str">
        <f t="shared" si="63"/>
        <v>Фото</v>
      </c>
      <c r="E964" s="235" t="s">
        <v>351</v>
      </c>
      <c r="F964" s="50">
        <v>27</v>
      </c>
      <c r="G964" s="48">
        <f t="shared" si="66"/>
        <v>1007.0999999999999</v>
      </c>
      <c r="H964" s="73"/>
      <c r="I964" s="47">
        <f t="shared" si="67"/>
        <v>0</v>
      </c>
      <c r="J964" s="47" t="s">
        <v>5794</v>
      </c>
      <c r="K964" s="610"/>
      <c r="L964" s="87"/>
    </row>
    <row r="965" spans="1:12" ht="14.4">
      <c r="A965" s="8">
        <v>20000</v>
      </c>
      <c r="B965" s="23" t="s">
        <v>137</v>
      </c>
      <c r="C965" s="20" t="s">
        <v>3006</v>
      </c>
      <c r="D965" s="610" t="str">
        <f t="shared" si="63"/>
        <v>Фото</v>
      </c>
      <c r="E965" s="235" t="s">
        <v>351</v>
      </c>
      <c r="F965" s="51">
        <v>15</v>
      </c>
      <c r="G965" s="48">
        <f t="shared" si="66"/>
        <v>559.5</v>
      </c>
      <c r="H965" s="76"/>
      <c r="I965" s="47">
        <f t="shared" si="67"/>
        <v>0</v>
      </c>
      <c r="J965" s="47" t="s">
        <v>5795</v>
      </c>
      <c r="K965" s="610"/>
      <c r="L965" s="87"/>
    </row>
    <row r="966" spans="1:12" ht="14.4">
      <c r="A966" s="34">
        <v>27018</v>
      </c>
      <c r="B966" s="23" t="s">
        <v>137</v>
      </c>
      <c r="C966" s="18" t="s">
        <v>1309</v>
      </c>
      <c r="D966" s="610" t="str">
        <f t="shared" si="63"/>
        <v>Фото</v>
      </c>
      <c r="E966" s="235" t="s">
        <v>351</v>
      </c>
      <c r="F966" s="50">
        <v>9</v>
      </c>
      <c r="G966" s="48">
        <f t="shared" si="66"/>
        <v>335.7</v>
      </c>
      <c r="H966" s="76"/>
      <c r="I966" s="47">
        <f t="shared" si="67"/>
        <v>0</v>
      </c>
      <c r="J966" s="47" t="s">
        <v>5822</v>
      </c>
      <c r="K966" s="610"/>
      <c r="L966" s="87"/>
    </row>
    <row r="967" spans="1:12" ht="14.4">
      <c r="A967" s="34">
        <v>21021</v>
      </c>
      <c r="B967" s="24" t="s">
        <v>137</v>
      </c>
      <c r="C967" s="18" t="s">
        <v>2501</v>
      </c>
      <c r="D967" s="610" t="str">
        <f t="shared" ref="D967:D1030" si="68">HYPERLINK(J967,"Фото")</f>
        <v>Фото</v>
      </c>
      <c r="E967" s="235" t="s">
        <v>351</v>
      </c>
      <c r="F967" s="50">
        <v>3</v>
      </c>
      <c r="G967" s="48">
        <f t="shared" si="66"/>
        <v>111.89999999999999</v>
      </c>
      <c r="H967" s="76"/>
      <c r="I967" s="47">
        <f t="shared" si="67"/>
        <v>0</v>
      </c>
      <c r="J967" s="47" t="s">
        <v>5859</v>
      </c>
      <c r="K967" s="610"/>
      <c r="L967" s="87"/>
    </row>
    <row r="968" spans="1:12" ht="14.4">
      <c r="A968" s="8">
        <v>20200</v>
      </c>
      <c r="B968" s="23" t="s">
        <v>137</v>
      </c>
      <c r="C968" s="20" t="s">
        <v>3820</v>
      </c>
      <c r="D968" s="610" t="str">
        <f t="shared" si="68"/>
        <v>Фото</v>
      </c>
      <c r="E968" s="235" t="s">
        <v>351</v>
      </c>
      <c r="F968" s="51">
        <v>4</v>
      </c>
      <c r="G968" s="48">
        <f t="shared" si="66"/>
        <v>149.19999999999999</v>
      </c>
      <c r="H968" s="76"/>
      <c r="I968" s="47">
        <f t="shared" si="67"/>
        <v>0</v>
      </c>
      <c r="J968" s="47" t="s">
        <v>5827</v>
      </c>
      <c r="K968" s="610"/>
      <c r="L968" s="87"/>
    </row>
    <row r="969" spans="1:12">
      <c r="A969" s="34">
        <v>40454</v>
      </c>
      <c r="B969" s="24" t="s">
        <v>137</v>
      </c>
      <c r="C969" s="22" t="s">
        <v>1310</v>
      </c>
      <c r="D969" s="610" t="str">
        <f t="shared" si="68"/>
        <v>Фото</v>
      </c>
      <c r="E969" s="235" t="s">
        <v>351</v>
      </c>
      <c r="F969" s="50">
        <v>4.5</v>
      </c>
      <c r="G969" s="48">
        <f t="shared" si="66"/>
        <v>167.85</v>
      </c>
      <c r="I969" s="47">
        <f>F969*H968</f>
        <v>0</v>
      </c>
      <c r="J969" s="47" t="s">
        <v>5826</v>
      </c>
      <c r="K969" s="610"/>
    </row>
    <row r="970" spans="1:12">
      <c r="A970" s="10">
        <v>13501</v>
      </c>
      <c r="B970" s="24" t="s">
        <v>137</v>
      </c>
      <c r="C970" s="18" t="s">
        <v>3877</v>
      </c>
      <c r="D970" s="610" t="str">
        <f t="shared" si="68"/>
        <v>Фото</v>
      </c>
      <c r="E970" s="235" t="s">
        <v>351</v>
      </c>
      <c r="F970" s="50">
        <v>3</v>
      </c>
      <c r="G970" s="48">
        <f t="shared" si="66"/>
        <v>111.89999999999999</v>
      </c>
      <c r="H970" s="76"/>
      <c r="I970" s="47">
        <f t="shared" ref="I970:I1001" si="69">F970*H970</f>
        <v>0</v>
      </c>
      <c r="J970" s="47" t="s">
        <v>5839</v>
      </c>
      <c r="K970" s="610"/>
    </row>
    <row r="971" spans="1:12">
      <c r="A971" s="8">
        <v>36040</v>
      </c>
      <c r="B971" s="23" t="s">
        <v>137</v>
      </c>
      <c r="C971" s="31" t="s">
        <v>3744</v>
      </c>
      <c r="D971" s="610" t="str">
        <f t="shared" si="68"/>
        <v>Фото</v>
      </c>
      <c r="E971" s="235" t="s">
        <v>351</v>
      </c>
      <c r="F971" s="51">
        <v>5.5</v>
      </c>
      <c r="G971" s="48">
        <f t="shared" si="66"/>
        <v>205.14999999999998</v>
      </c>
      <c r="H971" s="76"/>
      <c r="I971" s="47">
        <f t="shared" si="69"/>
        <v>0</v>
      </c>
      <c r="J971" s="47" t="s">
        <v>5840</v>
      </c>
      <c r="K971" s="610"/>
    </row>
    <row r="972" spans="1:12">
      <c r="A972" s="8">
        <v>20201</v>
      </c>
      <c r="B972" s="23" t="s">
        <v>137</v>
      </c>
      <c r="C972" s="17" t="s">
        <v>2211</v>
      </c>
      <c r="D972" s="610" t="str">
        <f t="shared" si="68"/>
        <v>Фото</v>
      </c>
      <c r="E972" s="235" t="s">
        <v>351</v>
      </c>
      <c r="F972" s="51">
        <v>0.8</v>
      </c>
      <c r="G972" s="48">
        <f t="shared" si="66"/>
        <v>29.84</v>
      </c>
      <c r="H972" s="76"/>
      <c r="I972" s="47">
        <f t="shared" si="69"/>
        <v>0</v>
      </c>
      <c r="J972" s="47" t="s">
        <v>5891</v>
      </c>
      <c r="K972" s="610"/>
    </row>
    <row r="973" spans="1:12">
      <c r="A973" s="34">
        <v>27020</v>
      </c>
      <c r="B973" s="347" t="s">
        <v>89</v>
      </c>
      <c r="C973" s="22" t="s">
        <v>677</v>
      </c>
      <c r="D973" s="610" t="str">
        <f t="shared" si="68"/>
        <v>Фото</v>
      </c>
      <c r="E973" s="235" t="s">
        <v>351</v>
      </c>
      <c r="F973" s="50">
        <v>19</v>
      </c>
      <c r="G973" s="48">
        <f t="shared" si="66"/>
        <v>708.69999999999993</v>
      </c>
      <c r="H973" s="76"/>
      <c r="I973" s="47">
        <f t="shared" si="69"/>
        <v>0</v>
      </c>
      <c r="J973" s="47" t="s">
        <v>5807</v>
      </c>
      <c r="K973" s="610"/>
    </row>
    <row r="974" spans="1:12">
      <c r="A974" s="2">
        <v>40330</v>
      </c>
      <c r="B974" s="23" t="s">
        <v>137</v>
      </c>
      <c r="C974" s="31" t="s">
        <v>3677</v>
      </c>
      <c r="D974" s="610" t="str">
        <f t="shared" si="68"/>
        <v>Фото</v>
      </c>
      <c r="E974" s="72" t="s">
        <v>351</v>
      </c>
      <c r="F974" s="51">
        <v>20</v>
      </c>
      <c r="G974" s="48">
        <f t="shared" si="66"/>
        <v>746</v>
      </c>
      <c r="H974" s="73"/>
      <c r="I974" s="47">
        <f t="shared" si="69"/>
        <v>0</v>
      </c>
      <c r="J974" s="47" t="s">
        <v>4952</v>
      </c>
      <c r="K974" s="610"/>
    </row>
    <row r="975" spans="1:12">
      <c r="A975" s="35">
        <v>25032</v>
      </c>
      <c r="B975" s="336" t="s">
        <v>140</v>
      </c>
      <c r="C975" s="21" t="s">
        <v>4124</v>
      </c>
      <c r="D975" s="610" t="str">
        <f t="shared" si="68"/>
        <v>Фото</v>
      </c>
      <c r="E975" s="235" t="s">
        <v>351</v>
      </c>
      <c r="F975" s="48">
        <v>21</v>
      </c>
      <c r="G975" s="48">
        <f t="shared" si="66"/>
        <v>783.3</v>
      </c>
      <c r="H975" s="73"/>
      <c r="I975" s="47">
        <f t="shared" si="69"/>
        <v>0</v>
      </c>
      <c r="J975" s="47" t="s">
        <v>5398</v>
      </c>
      <c r="K975" s="610"/>
    </row>
    <row r="976" spans="1:12">
      <c r="A976" s="8">
        <v>20202</v>
      </c>
      <c r="B976" s="23" t="s">
        <v>137</v>
      </c>
      <c r="C976" s="20" t="s">
        <v>4018</v>
      </c>
      <c r="D976" s="610" t="str">
        <f t="shared" si="68"/>
        <v>Фото</v>
      </c>
      <c r="E976" s="235" t="s">
        <v>351</v>
      </c>
      <c r="F976" s="51">
        <v>2.8</v>
      </c>
      <c r="G976" s="48">
        <f t="shared" si="66"/>
        <v>104.43999999999998</v>
      </c>
      <c r="H976" s="73"/>
      <c r="I976" s="47">
        <f t="shared" si="69"/>
        <v>0</v>
      </c>
      <c r="J976" s="47" t="s">
        <v>5862</v>
      </c>
      <c r="K976" s="610"/>
    </row>
    <row r="977" spans="1:11">
      <c r="A977" s="8">
        <v>25036</v>
      </c>
      <c r="B977" s="23" t="s">
        <v>137</v>
      </c>
      <c r="C977" s="371" t="s">
        <v>4125</v>
      </c>
      <c r="D977" s="610" t="str">
        <f t="shared" si="68"/>
        <v>Фото</v>
      </c>
      <c r="E977" s="235" t="s">
        <v>351</v>
      </c>
      <c r="F977" s="51">
        <v>0.8</v>
      </c>
      <c r="G977" s="48">
        <f t="shared" si="66"/>
        <v>29.84</v>
      </c>
      <c r="H977" s="76"/>
      <c r="I977" s="47">
        <f t="shared" si="69"/>
        <v>0</v>
      </c>
      <c r="J977" s="47" t="s">
        <v>4959</v>
      </c>
      <c r="K977" s="610"/>
    </row>
    <row r="978" spans="1:11">
      <c r="A978" s="34">
        <v>15009</v>
      </c>
      <c r="B978" s="303" t="s">
        <v>69</v>
      </c>
      <c r="C978" s="22" t="s">
        <v>1311</v>
      </c>
      <c r="D978" s="610" t="str">
        <f t="shared" si="68"/>
        <v>Фото</v>
      </c>
      <c r="E978" s="539" t="s">
        <v>134</v>
      </c>
      <c r="F978" s="50">
        <v>150</v>
      </c>
      <c r="G978" s="48">
        <f t="shared" si="66"/>
        <v>5595</v>
      </c>
      <c r="H978" s="76"/>
      <c r="I978" s="47">
        <f t="shared" si="69"/>
        <v>0</v>
      </c>
      <c r="J978" s="47" t="s">
        <v>5396</v>
      </c>
      <c r="K978" s="610"/>
    </row>
    <row r="979" spans="1:11">
      <c r="A979" s="34">
        <v>27021</v>
      </c>
      <c r="B979" s="24" t="s">
        <v>137</v>
      </c>
      <c r="C979" s="22" t="s">
        <v>4126</v>
      </c>
      <c r="D979" s="610" t="str">
        <f t="shared" si="68"/>
        <v>Фото</v>
      </c>
      <c r="E979" s="235" t="s">
        <v>351</v>
      </c>
      <c r="F979" s="50">
        <v>4.5</v>
      </c>
      <c r="G979" s="48">
        <f t="shared" si="66"/>
        <v>167.85</v>
      </c>
      <c r="H979" s="76"/>
      <c r="I979" s="47">
        <f t="shared" si="69"/>
        <v>0</v>
      </c>
      <c r="J979" s="47" t="s">
        <v>5854</v>
      </c>
      <c r="K979" s="610"/>
    </row>
    <row r="980" spans="1:11">
      <c r="A980" s="34">
        <v>27022</v>
      </c>
      <c r="B980" s="24" t="s">
        <v>137</v>
      </c>
      <c r="C980" s="18" t="s">
        <v>3249</v>
      </c>
      <c r="D980" s="610" t="str">
        <f t="shared" si="68"/>
        <v>Фото</v>
      </c>
      <c r="E980" s="235" t="s">
        <v>351</v>
      </c>
      <c r="F980" s="50">
        <v>29</v>
      </c>
      <c r="G980" s="48">
        <f t="shared" si="66"/>
        <v>1081.6999999999998</v>
      </c>
      <c r="H980" s="76"/>
      <c r="I980" s="47">
        <f t="shared" si="69"/>
        <v>0</v>
      </c>
      <c r="J980" s="47" t="s">
        <v>5371</v>
      </c>
      <c r="K980" s="610"/>
    </row>
    <row r="981" spans="1:11">
      <c r="A981" s="34">
        <v>33068</v>
      </c>
      <c r="B981" s="24" t="s">
        <v>137</v>
      </c>
      <c r="C981" s="18" t="s">
        <v>3250</v>
      </c>
      <c r="D981" s="610" t="str">
        <f t="shared" si="68"/>
        <v>Фото</v>
      </c>
      <c r="E981" s="355" t="s">
        <v>351</v>
      </c>
      <c r="F981" s="50">
        <v>35</v>
      </c>
      <c r="G981" s="48">
        <f t="shared" si="66"/>
        <v>1305.5</v>
      </c>
      <c r="H981" s="76"/>
      <c r="I981" s="47">
        <f t="shared" si="69"/>
        <v>0</v>
      </c>
      <c r="J981" s="47" t="s">
        <v>5372</v>
      </c>
      <c r="K981" s="610"/>
    </row>
    <row r="982" spans="1:11">
      <c r="A982" s="34">
        <v>27023</v>
      </c>
      <c r="B982" s="24" t="s">
        <v>137</v>
      </c>
      <c r="C982" s="18" t="s">
        <v>3264</v>
      </c>
      <c r="D982" s="610" t="str">
        <f t="shared" si="68"/>
        <v>Фото</v>
      </c>
      <c r="E982" s="235" t="s">
        <v>351</v>
      </c>
      <c r="F982" s="50">
        <v>29</v>
      </c>
      <c r="G982" s="48">
        <f t="shared" si="66"/>
        <v>1081.6999999999998</v>
      </c>
      <c r="H982" s="76"/>
      <c r="I982" s="47">
        <f t="shared" si="69"/>
        <v>0</v>
      </c>
      <c r="J982" s="47" t="s">
        <v>5373</v>
      </c>
      <c r="K982" s="610"/>
    </row>
    <row r="983" spans="1:11">
      <c r="A983" s="34">
        <v>15093</v>
      </c>
      <c r="B983" s="24" t="s">
        <v>137</v>
      </c>
      <c r="C983" s="22" t="s">
        <v>1312</v>
      </c>
      <c r="D983" s="610" t="str">
        <f t="shared" si="68"/>
        <v>Фото</v>
      </c>
      <c r="E983" s="235" t="s">
        <v>351</v>
      </c>
      <c r="F983" s="50">
        <v>1.5</v>
      </c>
      <c r="G983" s="48">
        <f t="shared" si="66"/>
        <v>55.949999999999996</v>
      </c>
      <c r="H983" s="76"/>
      <c r="I983" s="47">
        <f t="shared" si="69"/>
        <v>0</v>
      </c>
      <c r="J983" s="47" t="s">
        <v>5872</v>
      </c>
      <c r="K983" s="610"/>
    </row>
    <row r="984" spans="1:11">
      <c r="A984" s="34">
        <v>27063</v>
      </c>
      <c r="B984" s="347" t="s">
        <v>89</v>
      </c>
      <c r="C984" s="22" t="s">
        <v>594</v>
      </c>
      <c r="D984" s="610" t="str">
        <f t="shared" si="68"/>
        <v>Фото</v>
      </c>
      <c r="E984" s="72" t="s">
        <v>351</v>
      </c>
      <c r="F984" s="48">
        <v>6.5</v>
      </c>
      <c r="G984" s="48">
        <f t="shared" si="66"/>
        <v>242.45</v>
      </c>
      <c r="H984" s="73"/>
      <c r="I984" s="47">
        <f t="shared" si="69"/>
        <v>0</v>
      </c>
      <c r="J984" s="47" t="s">
        <v>5833</v>
      </c>
      <c r="K984" s="610"/>
    </row>
    <row r="985" spans="1:11">
      <c r="A985" s="8">
        <v>22216</v>
      </c>
      <c r="B985" s="23" t="s">
        <v>137</v>
      </c>
      <c r="C985" s="20" t="s">
        <v>3751</v>
      </c>
      <c r="D985" s="610" t="str">
        <f t="shared" si="68"/>
        <v>Фото</v>
      </c>
      <c r="E985" s="235" t="s">
        <v>351</v>
      </c>
      <c r="F985" s="51">
        <v>3</v>
      </c>
      <c r="G985" s="48">
        <f t="shared" si="66"/>
        <v>111.89999999999999</v>
      </c>
      <c r="H985" s="76"/>
      <c r="I985" s="47">
        <f t="shared" si="69"/>
        <v>0</v>
      </c>
      <c r="J985" s="47" t="s">
        <v>5855</v>
      </c>
      <c r="K985" s="610"/>
    </row>
    <row r="986" spans="1:11">
      <c r="A986" s="34">
        <v>27027</v>
      </c>
      <c r="B986" s="24" t="s">
        <v>137</v>
      </c>
      <c r="C986" s="18" t="s">
        <v>4309</v>
      </c>
      <c r="D986" s="610" t="str">
        <f t="shared" si="68"/>
        <v>Фото</v>
      </c>
      <c r="E986" s="235" t="s">
        <v>351</v>
      </c>
      <c r="F986" s="50">
        <v>5.5</v>
      </c>
      <c r="G986" s="48">
        <f t="shared" si="66"/>
        <v>205.14999999999998</v>
      </c>
      <c r="H986" s="76"/>
      <c r="I986" s="47">
        <f t="shared" si="69"/>
        <v>0</v>
      </c>
      <c r="J986" s="47" t="s">
        <v>5835</v>
      </c>
      <c r="K986" s="610"/>
    </row>
    <row r="987" spans="1:11">
      <c r="A987" s="6">
        <v>12787</v>
      </c>
      <c r="B987" s="23" t="s">
        <v>137</v>
      </c>
      <c r="C987" s="19" t="s">
        <v>4073</v>
      </c>
      <c r="D987" s="610" t="str">
        <f t="shared" si="68"/>
        <v>Фото</v>
      </c>
      <c r="E987" s="72" t="s">
        <v>351</v>
      </c>
      <c r="F987" s="51">
        <v>3</v>
      </c>
      <c r="G987" s="48">
        <f t="shared" si="66"/>
        <v>111.89999999999999</v>
      </c>
      <c r="H987" s="75"/>
      <c r="I987" s="47">
        <f t="shared" si="69"/>
        <v>0</v>
      </c>
      <c r="J987" s="47" t="s">
        <v>8524</v>
      </c>
      <c r="K987" s="610"/>
    </row>
    <row r="988" spans="1:11">
      <c r="A988" s="34">
        <v>27028</v>
      </c>
      <c r="B988" s="24" t="s">
        <v>137</v>
      </c>
      <c r="C988" s="21" t="s">
        <v>3415</v>
      </c>
      <c r="D988" s="610" t="str">
        <f t="shared" si="68"/>
        <v>Фото</v>
      </c>
      <c r="E988" s="235" t="s">
        <v>351</v>
      </c>
      <c r="F988" s="48">
        <v>3</v>
      </c>
      <c r="G988" s="48">
        <f t="shared" si="66"/>
        <v>111.89999999999999</v>
      </c>
      <c r="H988" s="76"/>
      <c r="I988" s="47">
        <f t="shared" si="69"/>
        <v>0</v>
      </c>
      <c r="J988" s="47" t="s">
        <v>5836</v>
      </c>
      <c r="K988" s="610"/>
    </row>
    <row r="989" spans="1:11">
      <c r="A989" s="34">
        <v>25048</v>
      </c>
      <c r="B989" s="24" t="s">
        <v>137</v>
      </c>
      <c r="C989" s="365" t="s">
        <v>1313</v>
      </c>
      <c r="D989" s="610" t="str">
        <f t="shared" si="68"/>
        <v>Фото</v>
      </c>
      <c r="E989" s="235" t="s">
        <v>351</v>
      </c>
      <c r="F989" s="50">
        <v>5.5</v>
      </c>
      <c r="G989" s="48">
        <f t="shared" si="66"/>
        <v>205.14999999999998</v>
      </c>
      <c r="H989" s="76"/>
      <c r="I989" s="47">
        <f t="shared" si="69"/>
        <v>0</v>
      </c>
      <c r="J989" s="47" t="s">
        <v>5847</v>
      </c>
      <c r="K989" s="610"/>
    </row>
    <row r="990" spans="1:11">
      <c r="A990" s="34">
        <v>27025</v>
      </c>
      <c r="B990" s="24" t="s">
        <v>137</v>
      </c>
      <c r="C990" s="22" t="s">
        <v>1314</v>
      </c>
      <c r="D990" s="610" t="str">
        <f t="shared" si="68"/>
        <v>Фото</v>
      </c>
      <c r="E990" s="239" t="s">
        <v>351</v>
      </c>
      <c r="F990" s="48">
        <v>1</v>
      </c>
      <c r="G990" s="48">
        <f t="shared" si="66"/>
        <v>37.299999999999997</v>
      </c>
      <c r="H990" s="76"/>
      <c r="I990" s="47">
        <f t="shared" si="69"/>
        <v>0</v>
      </c>
      <c r="J990" s="47" t="s">
        <v>5895</v>
      </c>
      <c r="K990" s="610"/>
    </row>
    <row r="991" spans="1:11">
      <c r="A991" s="34">
        <v>27029</v>
      </c>
      <c r="B991" s="347" t="s">
        <v>89</v>
      </c>
      <c r="C991" s="18" t="s">
        <v>3120</v>
      </c>
      <c r="D991" s="610" t="str">
        <f t="shared" si="68"/>
        <v>Фото</v>
      </c>
      <c r="E991" s="566" t="s">
        <v>351</v>
      </c>
      <c r="F991" s="50">
        <v>2.8</v>
      </c>
      <c r="G991" s="48">
        <f t="shared" si="66"/>
        <v>104.43999999999998</v>
      </c>
      <c r="H991" s="76"/>
      <c r="I991" s="47">
        <f t="shared" si="69"/>
        <v>0</v>
      </c>
      <c r="J991" s="47" t="s">
        <v>5863</v>
      </c>
      <c r="K991" s="610"/>
    </row>
    <row r="992" spans="1:11">
      <c r="A992" s="34">
        <v>27030</v>
      </c>
      <c r="B992" s="24" t="s">
        <v>137</v>
      </c>
      <c r="C992" s="18" t="s">
        <v>4059</v>
      </c>
      <c r="D992" s="610" t="str">
        <f t="shared" si="68"/>
        <v>Фото</v>
      </c>
      <c r="E992" s="239" t="s">
        <v>351</v>
      </c>
      <c r="F992" s="50">
        <v>11</v>
      </c>
      <c r="G992" s="48">
        <f t="shared" ref="G992:G1023" si="70">I$2*F992</f>
        <v>410.29999999999995</v>
      </c>
      <c r="H992" s="76"/>
      <c r="I992" s="47">
        <f t="shared" si="69"/>
        <v>0</v>
      </c>
      <c r="J992" s="47" t="s">
        <v>5821</v>
      </c>
      <c r="K992" s="610"/>
    </row>
    <row r="993" spans="1:12">
      <c r="A993" s="34">
        <v>12290</v>
      </c>
      <c r="B993" s="305" t="s">
        <v>686</v>
      </c>
      <c r="C993" s="18" t="s">
        <v>2851</v>
      </c>
      <c r="D993" s="610" t="str">
        <f t="shared" si="68"/>
        <v>Фото</v>
      </c>
      <c r="E993" s="239" t="s">
        <v>351</v>
      </c>
      <c r="F993" s="50">
        <v>12.5</v>
      </c>
      <c r="G993" s="48">
        <f t="shared" si="70"/>
        <v>466.24999999999994</v>
      </c>
      <c r="H993" s="76"/>
      <c r="I993" s="47">
        <f t="shared" si="69"/>
        <v>0</v>
      </c>
      <c r="J993" s="47" t="s">
        <v>8565</v>
      </c>
      <c r="K993" s="610"/>
    </row>
    <row r="994" spans="1:12">
      <c r="A994" s="34">
        <v>25068</v>
      </c>
      <c r="B994" s="24" t="s">
        <v>137</v>
      </c>
      <c r="C994" s="18" t="s">
        <v>4558</v>
      </c>
      <c r="D994" s="610" t="str">
        <f t="shared" si="68"/>
        <v>Фото</v>
      </c>
      <c r="E994" s="235" t="s">
        <v>351</v>
      </c>
      <c r="F994" s="50">
        <v>1</v>
      </c>
      <c r="G994" s="48">
        <f t="shared" si="70"/>
        <v>37.299999999999997</v>
      </c>
      <c r="H994" s="76"/>
      <c r="I994" s="47">
        <f t="shared" si="69"/>
        <v>0</v>
      </c>
      <c r="J994" s="47" t="s">
        <v>5870</v>
      </c>
      <c r="K994" s="610"/>
    </row>
    <row r="995" spans="1:12">
      <c r="A995" s="8">
        <v>22204</v>
      </c>
      <c r="B995" s="23" t="s">
        <v>137</v>
      </c>
      <c r="C995" s="20" t="s">
        <v>4559</v>
      </c>
      <c r="D995" s="610" t="str">
        <f t="shared" si="68"/>
        <v>Фото</v>
      </c>
      <c r="E995" s="239" t="s">
        <v>351</v>
      </c>
      <c r="F995" s="51">
        <v>0.45</v>
      </c>
      <c r="G995" s="48">
        <f t="shared" si="70"/>
        <v>16.785</v>
      </c>
      <c r="H995" s="76"/>
      <c r="I995" s="47">
        <f t="shared" si="69"/>
        <v>0</v>
      </c>
      <c r="J995" s="47" t="s">
        <v>5901</v>
      </c>
      <c r="K995" s="610"/>
    </row>
    <row r="996" spans="1:12">
      <c r="A996" s="8">
        <v>22205</v>
      </c>
      <c r="B996" s="23" t="s">
        <v>137</v>
      </c>
      <c r="C996" s="20" t="s">
        <v>1315</v>
      </c>
      <c r="D996" s="610" t="str">
        <f t="shared" si="68"/>
        <v>Фото</v>
      </c>
      <c r="E996" s="239" t="s">
        <v>351</v>
      </c>
      <c r="F996" s="51">
        <v>0.4</v>
      </c>
      <c r="G996" s="48">
        <f t="shared" si="70"/>
        <v>14.92</v>
      </c>
      <c r="H996" s="76"/>
      <c r="I996" s="47">
        <f t="shared" si="69"/>
        <v>0</v>
      </c>
      <c r="J996" s="47" t="s">
        <v>5902</v>
      </c>
      <c r="K996" s="610"/>
    </row>
    <row r="997" spans="1:12">
      <c r="A997" s="8">
        <v>22206</v>
      </c>
      <c r="B997" s="23" t="s">
        <v>137</v>
      </c>
      <c r="C997" s="20" t="s">
        <v>1316</v>
      </c>
      <c r="D997" s="610" t="str">
        <f t="shared" si="68"/>
        <v>Фото</v>
      </c>
      <c r="E997" s="235" t="s">
        <v>351</v>
      </c>
      <c r="F997" s="51">
        <v>0.35</v>
      </c>
      <c r="G997" s="48">
        <f t="shared" si="70"/>
        <v>13.054999999999998</v>
      </c>
      <c r="H997" s="76"/>
      <c r="I997" s="47">
        <f t="shared" si="69"/>
        <v>0</v>
      </c>
      <c r="J997" s="47" t="s">
        <v>5903</v>
      </c>
      <c r="K997" s="610"/>
    </row>
    <row r="998" spans="1:12">
      <c r="A998" s="8">
        <v>22207</v>
      </c>
      <c r="B998" s="23" t="s">
        <v>137</v>
      </c>
      <c r="C998" s="20" t="s">
        <v>1317</v>
      </c>
      <c r="D998" s="610" t="str">
        <f t="shared" si="68"/>
        <v>Фото</v>
      </c>
      <c r="E998" s="235" t="s">
        <v>351</v>
      </c>
      <c r="F998" s="51">
        <v>0.3</v>
      </c>
      <c r="G998" s="48">
        <f t="shared" si="70"/>
        <v>11.19</v>
      </c>
      <c r="H998" s="76"/>
      <c r="I998" s="47">
        <f t="shared" si="69"/>
        <v>0</v>
      </c>
      <c r="J998" s="47" t="s">
        <v>5904</v>
      </c>
      <c r="K998" s="610"/>
    </row>
    <row r="999" spans="1:12">
      <c r="A999" s="8">
        <v>22208</v>
      </c>
      <c r="B999" s="23" t="s">
        <v>137</v>
      </c>
      <c r="C999" s="20" t="s">
        <v>2791</v>
      </c>
      <c r="D999" s="610" t="str">
        <f t="shared" si="68"/>
        <v>Фото</v>
      </c>
      <c r="E999" s="235" t="s">
        <v>351</v>
      </c>
      <c r="F999" s="51">
        <v>1.5</v>
      </c>
      <c r="G999" s="48">
        <f t="shared" si="70"/>
        <v>55.949999999999996</v>
      </c>
      <c r="H999" s="76"/>
      <c r="I999" s="47">
        <f t="shared" si="69"/>
        <v>0</v>
      </c>
      <c r="J999" s="47" t="s">
        <v>5865</v>
      </c>
      <c r="K999" s="610"/>
    </row>
    <row r="1000" spans="1:12">
      <c r="A1000" s="10">
        <v>40530</v>
      </c>
      <c r="B1000" s="24" t="s">
        <v>137</v>
      </c>
      <c r="C1000" s="19" t="s">
        <v>2790</v>
      </c>
      <c r="D1000" s="610" t="str">
        <f t="shared" si="68"/>
        <v>Фото</v>
      </c>
      <c r="E1000" s="239" t="s">
        <v>351</v>
      </c>
      <c r="F1000" s="52">
        <v>1.5</v>
      </c>
      <c r="G1000" s="48">
        <f t="shared" si="70"/>
        <v>55.949999999999996</v>
      </c>
      <c r="H1000" s="77"/>
      <c r="I1000" s="47">
        <f t="shared" si="69"/>
        <v>0</v>
      </c>
      <c r="J1000" s="47" t="s">
        <v>8043</v>
      </c>
      <c r="K1000" s="610"/>
      <c r="L1000" s="3"/>
    </row>
    <row r="1001" spans="1:12">
      <c r="A1001" s="8">
        <v>22203</v>
      </c>
      <c r="B1001" s="23" t="s">
        <v>137</v>
      </c>
      <c r="C1001" s="32" t="s">
        <v>662</v>
      </c>
      <c r="D1001" s="610" t="str">
        <f t="shared" si="68"/>
        <v>Фото</v>
      </c>
      <c r="E1001" s="235" t="s">
        <v>351</v>
      </c>
      <c r="F1001" s="52">
        <v>6.5</v>
      </c>
      <c r="G1001" s="48">
        <f t="shared" si="70"/>
        <v>242.45</v>
      </c>
      <c r="H1001" s="76"/>
      <c r="I1001" s="47">
        <f t="shared" si="69"/>
        <v>0</v>
      </c>
      <c r="J1001" s="47" t="s">
        <v>5831</v>
      </c>
      <c r="K1001" s="610"/>
    </row>
    <row r="1002" spans="1:12">
      <c r="A1002" s="8">
        <v>40438</v>
      </c>
      <c r="B1002" s="23" t="s">
        <v>137</v>
      </c>
      <c r="C1002" s="32" t="s">
        <v>1318</v>
      </c>
      <c r="D1002" s="610" t="str">
        <f t="shared" si="68"/>
        <v>Фото</v>
      </c>
      <c r="E1002" s="235" t="s">
        <v>351</v>
      </c>
      <c r="F1002" s="51">
        <v>13</v>
      </c>
      <c r="G1002" s="48">
        <f t="shared" si="70"/>
        <v>484.9</v>
      </c>
      <c r="H1002" s="76"/>
      <c r="I1002" s="47">
        <f t="shared" ref="I1002:I1033" si="71">F1002*H1002</f>
        <v>0</v>
      </c>
      <c r="J1002" s="47" t="s">
        <v>5400</v>
      </c>
      <c r="K1002" s="610"/>
    </row>
    <row r="1003" spans="1:12">
      <c r="A1003" s="34">
        <v>27034</v>
      </c>
      <c r="B1003" s="541" t="s">
        <v>89</v>
      </c>
      <c r="C1003" s="18" t="s">
        <v>1318</v>
      </c>
      <c r="D1003" s="610" t="str">
        <f t="shared" si="68"/>
        <v>Фото</v>
      </c>
      <c r="E1003" s="484" t="s">
        <v>351</v>
      </c>
      <c r="F1003" s="50">
        <v>14.5</v>
      </c>
      <c r="G1003" s="48">
        <f t="shared" si="70"/>
        <v>540.84999999999991</v>
      </c>
      <c r="H1003" s="76"/>
      <c r="I1003" s="47">
        <f t="shared" si="71"/>
        <v>0</v>
      </c>
      <c r="J1003" s="47" t="s">
        <v>5401</v>
      </c>
      <c r="K1003" s="610"/>
    </row>
    <row r="1004" spans="1:12">
      <c r="A1004" s="34">
        <v>25080</v>
      </c>
      <c r="B1004" s="23" t="s">
        <v>137</v>
      </c>
      <c r="C1004" s="21" t="s">
        <v>3372</v>
      </c>
      <c r="D1004" s="610" t="str">
        <f t="shared" si="68"/>
        <v>Фото</v>
      </c>
      <c r="E1004" s="239" t="s">
        <v>351</v>
      </c>
      <c r="F1004" s="50">
        <v>1</v>
      </c>
      <c r="G1004" s="48">
        <f t="shared" si="70"/>
        <v>37.299999999999997</v>
      </c>
      <c r="H1004" s="76"/>
      <c r="I1004" s="47">
        <f t="shared" si="71"/>
        <v>0</v>
      </c>
      <c r="J1004" s="47" t="s">
        <v>5879</v>
      </c>
      <c r="K1004" s="610"/>
    </row>
    <row r="1005" spans="1:12">
      <c r="A1005" s="34">
        <v>12975</v>
      </c>
      <c r="B1005" s="336" t="s">
        <v>140</v>
      </c>
      <c r="C1005" s="21" t="s">
        <v>3374</v>
      </c>
      <c r="D1005" s="610" t="str">
        <f t="shared" si="68"/>
        <v>Фото</v>
      </c>
      <c r="E1005" s="239" t="s">
        <v>351</v>
      </c>
      <c r="F1005" s="50">
        <v>3.5</v>
      </c>
      <c r="G1005" s="48">
        <f t="shared" si="70"/>
        <v>130.54999999999998</v>
      </c>
      <c r="H1005" s="76"/>
      <c r="I1005" s="47">
        <f t="shared" si="71"/>
        <v>0</v>
      </c>
      <c r="J1005" s="47" t="s">
        <v>8697</v>
      </c>
      <c r="K1005" s="610"/>
    </row>
    <row r="1006" spans="1:12">
      <c r="A1006" s="34">
        <v>27036</v>
      </c>
      <c r="B1006" s="24" t="s">
        <v>137</v>
      </c>
      <c r="C1006" s="18" t="s">
        <v>4349</v>
      </c>
      <c r="D1006" s="610" t="str">
        <f t="shared" si="68"/>
        <v>Фото</v>
      </c>
      <c r="E1006" s="235" t="s">
        <v>351</v>
      </c>
      <c r="F1006" s="48">
        <v>2</v>
      </c>
      <c r="G1006" s="48">
        <f t="shared" si="70"/>
        <v>74.599999999999994</v>
      </c>
      <c r="H1006" s="76"/>
      <c r="I1006" s="47">
        <f t="shared" si="71"/>
        <v>0</v>
      </c>
      <c r="J1006" s="47" t="s">
        <v>5869</v>
      </c>
      <c r="K1006" s="610"/>
    </row>
    <row r="1007" spans="1:12" ht="14.4">
      <c r="A1007" s="34">
        <v>40587</v>
      </c>
      <c r="B1007" s="24" t="s">
        <v>137</v>
      </c>
      <c r="C1007" s="18" t="s">
        <v>3116</v>
      </c>
      <c r="D1007" s="610" t="str">
        <f t="shared" si="68"/>
        <v>Фото</v>
      </c>
      <c r="E1007" s="355" t="s">
        <v>741</v>
      </c>
      <c r="F1007" s="56">
        <v>15</v>
      </c>
      <c r="G1007" s="48">
        <f t="shared" si="70"/>
        <v>559.5</v>
      </c>
      <c r="H1007" s="76"/>
      <c r="I1007" s="47">
        <f t="shared" si="71"/>
        <v>0</v>
      </c>
      <c r="J1007" s="47" t="s">
        <v>5817</v>
      </c>
      <c r="K1007" s="610"/>
    </row>
    <row r="1008" spans="1:12">
      <c r="A1008" s="8">
        <v>22236</v>
      </c>
      <c r="B1008" s="347" t="s">
        <v>89</v>
      </c>
      <c r="C1008" s="20" t="s">
        <v>3784</v>
      </c>
      <c r="D1008" s="610" t="str">
        <f t="shared" si="68"/>
        <v>Фото</v>
      </c>
      <c r="E1008" s="72" t="s">
        <v>351</v>
      </c>
      <c r="F1008" s="51">
        <v>14</v>
      </c>
      <c r="G1008" s="48">
        <f t="shared" si="70"/>
        <v>522.19999999999993</v>
      </c>
      <c r="H1008" s="73"/>
      <c r="I1008" s="47">
        <f t="shared" si="71"/>
        <v>0</v>
      </c>
      <c r="J1008" s="47" t="s">
        <v>5816</v>
      </c>
      <c r="K1008" s="610"/>
    </row>
    <row r="1009" spans="1:11">
      <c r="A1009" s="34">
        <v>27031</v>
      </c>
      <c r="B1009" s="24" t="s">
        <v>137</v>
      </c>
      <c r="C1009" s="18" t="s">
        <v>1319</v>
      </c>
      <c r="D1009" s="610" t="str">
        <f t="shared" si="68"/>
        <v>Фото</v>
      </c>
      <c r="E1009" s="355" t="s">
        <v>351</v>
      </c>
      <c r="F1009" s="48">
        <v>12</v>
      </c>
      <c r="G1009" s="48">
        <f t="shared" si="70"/>
        <v>447.59999999999997</v>
      </c>
      <c r="H1009" s="76"/>
      <c r="I1009" s="47">
        <f t="shared" si="71"/>
        <v>0</v>
      </c>
      <c r="J1009" s="47" t="s">
        <v>5812</v>
      </c>
      <c r="K1009" s="610"/>
    </row>
    <row r="1010" spans="1:11">
      <c r="A1010" s="34">
        <v>12927</v>
      </c>
      <c r="B1010" s="24" t="s">
        <v>137</v>
      </c>
      <c r="C1010" s="18" t="s">
        <v>3235</v>
      </c>
      <c r="D1010" s="610" t="str">
        <f t="shared" si="68"/>
        <v>Фото</v>
      </c>
      <c r="E1010" s="355" t="s">
        <v>351</v>
      </c>
      <c r="F1010" s="48">
        <v>9</v>
      </c>
      <c r="G1010" s="48">
        <f t="shared" si="70"/>
        <v>335.7</v>
      </c>
      <c r="H1010" s="76"/>
      <c r="I1010" s="47">
        <f t="shared" si="71"/>
        <v>0</v>
      </c>
      <c r="J1010" s="47" t="s">
        <v>8655</v>
      </c>
      <c r="K1010" s="610"/>
    </row>
    <row r="1011" spans="1:11">
      <c r="A1011" s="8">
        <v>11051</v>
      </c>
      <c r="B1011" s="2" t="s">
        <v>137</v>
      </c>
      <c r="C1011" s="371" t="s">
        <v>520</v>
      </c>
      <c r="D1011" s="610" t="str">
        <f t="shared" si="68"/>
        <v>Фото</v>
      </c>
      <c r="E1011" s="331" t="s">
        <v>351</v>
      </c>
      <c r="F1011" s="52">
        <v>1.2</v>
      </c>
      <c r="G1011" s="48">
        <f t="shared" si="70"/>
        <v>44.76</v>
      </c>
      <c r="H1011" s="76"/>
      <c r="I1011" s="47">
        <f t="shared" si="71"/>
        <v>0</v>
      </c>
      <c r="J1011" s="47" t="s">
        <v>6938</v>
      </c>
      <c r="K1011" s="610"/>
    </row>
    <row r="1012" spans="1:11">
      <c r="A1012" s="8">
        <v>11285</v>
      </c>
      <c r="B1012" s="2" t="s">
        <v>137</v>
      </c>
      <c r="C1012" s="32" t="s">
        <v>628</v>
      </c>
      <c r="D1012" s="610" t="str">
        <f t="shared" si="68"/>
        <v>Фото</v>
      </c>
      <c r="E1012" s="534" t="s">
        <v>134</v>
      </c>
      <c r="F1012" s="52">
        <v>3</v>
      </c>
      <c r="G1012" s="48">
        <f t="shared" si="70"/>
        <v>111.89999999999999</v>
      </c>
      <c r="H1012" s="76"/>
      <c r="I1012" s="47">
        <f t="shared" si="71"/>
        <v>0</v>
      </c>
      <c r="J1012" s="47" t="s">
        <v>5853</v>
      </c>
      <c r="K1012" s="610"/>
    </row>
    <row r="1013" spans="1:11">
      <c r="A1013" s="8">
        <v>13869</v>
      </c>
      <c r="B1013" s="2" t="s">
        <v>137</v>
      </c>
      <c r="C1013" s="32" t="s">
        <v>2923</v>
      </c>
      <c r="D1013" s="610" t="str">
        <f t="shared" si="68"/>
        <v>Фото</v>
      </c>
      <c r="E1013" s="235" t="s">
        <v>351</v>
      </c>
      <c r="F1013" s="52">
        <v>11</v>
      </c>
      <c r="G1013" s="48">
        <f t="shared" si="70"/>
        <v>410.29999999999995</v>
      </c>
      <c r="H1013" s="76"/>
      <c r="I1013" s="47">
        <f t="shared" si="71"/>
        <v>0</v>
      </c>
      <c r="J1013" s="47" t="s">
        <v>8867</v>
      </c>
      <c r="K1013" s="610"/>
    </row>
    <row r="1014" spans="1:11">
      <c r="A1014" s="34">
        <v>11300</v>
      </c>
      <c r="B1014" s="7" t="s">
        <v>137</v>
      </c>
      <c r="C1014" s="18" t="s">
        <v>658</v>
      </c>
      <c r="D1014" s="610" t="str">
        <f t="shared" si="68"/>
        <v>Фото</v>
      </c>
      <c r="E1014" s="235" t="s">
        <v>351</v>
      </c>
      <c r="F1014" s="48">
        <v>2</v>
      </c>
      <c r="G1014" s="48">
        <f t="shared" si="70"/>
        <v>74.599999999999994</v>
      </c>
      <c r="H1014" s="76"/>
      <c r="I1014" s="47">
        <f t="shared" si="71"/>
        <v>0</v>
      </c>
      <c r="J1014" s="47" t="s">
        <v>5889</v>
      </c>
      <c r="K1014" s="610"/>
    </row>
    <row r="1015" spans="1:11">
      <c r="A1015" s="2">
        <v>29224</v>
      </c>
      <c r="B1015" s="23" t="s">
        <v>137</v>
      </c>
      <c r="C1015" s="31" t="s">
        <v>355</v>
      </c>
      <c r="D1015" s="610" t="str">
        <f t="shared" si="68"/>
        <v>Фото</v>
      </c>
      <c r="E1015" s="235" t="s">
        <v>351</v>
      </c>
      <c r="F1015" s="51">
        <v>1</v>
      </c>
      <c r="G1015" s="48">
        <f t="shared" si="70"/>
        <v>37.299999999999997</v>
      </c>
      <c r="H1015" s="76"/>
      <c r="I1015" s="47">
        <f t="shared" si="71"/>
        <v>0</v>
      </c>
      <c r="J1015" s="47" t="s">
        <v>5880</v>
      </c>
      <c r="K1015" s="610"/>
    </row>
    <row r="1016" spans="1:11">
      <c r="A1016" s="8">
        <v>22210</v>
      </c>
      <c r="B1016" s="23" t="s">
        <v>137</v>
      </c>
      <c r="C1016" s="20" t="s">
        <v>4376</v>
      </c>
      <c r="D1016" s="610" t="str">
        <f t="shared" si="68"/>
        <v>Фото</v>
      </c>
      <c r="E1016" s="235" t="s">
        <v>351</v>
      </c>
      <c r="F1016" s="51">
        <v>9.5</v>
      </c>
      <c r="G1016" s="48">
        <f t="shared" si="70"/>
        <v>354.34999999999997</v>
      </c>
      <c r="H1016" s="76"/>
      <c r="I1016" s="47">
        <f t="shared" si="71"/>
        <v>0</v>
      </c>
      <c r="J1016" s="47" t="s">
        <v>5842</v>
      </c>
      <c r="K1016" s="610"/>
    </row>
    <row r="1017" spans="1:11">
      <c r="A1017" s="8">
        <v>22211</v>
      </c>
      <c r="B1017" s="23" t="s">
        <v>137</v>
      </c>
      <c r="C1017" s="20" t="s">
        <v>3619</v>
      </c>
      <c r="D1017" s="610" t="str">
        <f t="shared" si="68"/>
        <v>Фото</v>
      </c>
      <c r="E1017" s="235" t="s">
        <v>351</v>
      </c>
      <c r="F1017" s="51">
        <v>5</v>
      </c>
      <c r="G1017" s="48">
        <f t="shared" si="70"/>
        <v>186.5</v>
      </c>
      <c r="H1017" s="73"/>
      <c r="I1017" s="47">
        <f t="shared" si="71"/>
        <v>0</v>
      </c>
      <c r="J1017" s="47" t="s">
        <v>5841</v>
      </c>
      <c r="K1017" s="610"/>
    </row>
    <row r="1018" spans="1:11">
      <c r="A1018" s="8">
        <v>22212</v>
      </c>
      <c r="B1018" s="23" t="s">
        <v>137</v>
      </c>
      <c r="C1018" s="20" t="s">
        <v>1320</v>
      </c>
      <c r="D1018" s="610" t="str">
        <f t="shared" si="68"/>
        <v>Фото</v>
      </c>
      <c r="E1018" s="235" t="s">
        <v>351</v>
      </c>
      <c r="F1018" s="51">
        <v>7.5</v>
      </c>
      <c r="G1018" s="48">
        <f t="shared" si="70"/>
        <v>279.75</v>
      </c>
      <c r="H1018" s="76"/>
      <c r="I1018" s="47">
        <f t="shared" si="71"/>
        <v>0</v>
      </c>
      <c r="J1018" s="47" t="s">
        <v>5825</v>
      </c>
      <c r="K1018" s="610"/>
    </row>
    <row r="1019" spans="1:11">
      <c r="A1019" s="8">
        <v>22213</v>
      </c>
      <c r="B1019" s="316" t="s">
        <v>89</v>
      </c>
      <c r="C1019" s="20" t="s">
        <v>3771</v>
      </c>
      <c r="D1019" s="610" t="str">
        <f t="shared" si="68"/>
        <v>Фото</v>
      </c>
      <c r="E1019" s="235" t="s">
        <v>351</v>
      </c>
      <c r="F1019" s="52">
        <v>11</v>
      </c>
      <c r="G1019" s="48">
        <f t="shared" si="70"/>
        <v>410.29999999999995</v>
      </c>
      <c r="H1019" s="76"/>
      <c r="I1019" s="47">
        <f t="shared" si="71"/>
        <v>0</v>
      </c>
      <c r="J1019" s="47" t="s">
        <v>5814</v>
      </c>
      <c r="K1019" s="610"/>
    </row>
    <row r="1020" spans="1:11">
      <c r="A1020" s="8">
        <v>22214</v>
      </c>
      <c r="B1020" s="306" t="s">
        <v>254</v>
      </c>
      <c r="C1020" s="19" t="s">
        <v>3817</v>
      </c>
      <c r="D1020" s="610" t="str">
        <f t="shared" si="68"/>
        <v>Фото</v>
      </c>
      <c r="E1020" s="355" t="s">
        <v>351</v>
      </c>
      <c r="F1020" s="52">
        <v>12.5</v>
      </c>
      <c r="G1020" s="48">
        <f t="shared" si="70"/>
        <v>466.24999999999994</v>
      </c>
      <c r="H1020" s="76"/>
      <c r="I1020" s="47">
        <f t="shared" si="71"/>
        <v>0</v>
      </c>
      <c r="J1020" s="47" t="s">
        <v>5818</v>
      </c>
      <c r="K1020" s="610"/>
    </row>
    <row r="1021" spans="1:11">
      <c r="A1021" s="2">
        <v>14437</v>
      </c>
      <c r="B1021" s="23" t="s">
        <v>137</v>
      </c>
      <c r="C1021" s="17" t="s">
        <v>3730</v>
      </c>
      <c r="D1021" s="610" t="str">
        <f t="shared" si="68"/>
        <v>Фото</v>
      </c>
      <c r="E1021" s="569" t="s">
        <v>134</v>
      </c>
      <c r="F1021" s="51">
        <v>1.5</v>
      </c>
      <c r="G1021" s="48">
        <f t="shared" si="70"/>
        <v>55.949999999999996</v>
      </c>
      <c r="H1021" s="76"/>
      <c r="I1021" s="47">
        <f t="shared" si="71"/>
        <v>0</v>
      </c>
      <c r="J1021" s="47" t="s">
        <v>5868</v>
      </c>
      <c r="K1021" s="610"/>
    </row>
    <row r="1022" spans="1:11">
      <c r="A1022" s="34">
        <v>25104</v>
      </c>
      <c r="B1022" s="24" t="s">
        <v>137</v>
      </c>
      <c r="C1022" s="18" t="s">
        <v>1321</v>
      </c>
      <c r="D1022" s="610" t="str">
        <f t="shared" si="68"/>
        <v>Фото</v>
      </c>
      <c r="E1022" s="235" t="s">
        <v>351</v>
      </c>
      <c r="F1022" s="50">
        <v>0.6</v>
      </c>
      <c r="G1022" s="48">
        <f t="shared" si="70"/>
        <v>22.38</v>
      </c>
      <c r="H1022" s="73"/>
      <c r="I1022" s="47">
        <f t="shared" si="71"/>
        <v>0</v>
      </c>
      <c r="J1022" s="47" t="s">
        <v>5896</v>
      </c>
      <c r="K1022" s="610"/>
    </row>
    <row r="1023" spans="1:11">
      <c r="A1023" s="8">
        <v>22217</v>
      </c>
      <c r="B1023" s="23" t="s">
        <v>137</v>
      </c>
      <c r="C1023" s="20" t="s">
        <v>4308</v>
      </c>
      <c r="D1023" s="610" t="str">
        <f t="shared" si="68"/>
        <v>Фото</v>
      </c>
      <c r="E1023" s="235" t="s">
        <v>351</v>
      </c>
      <c r="F1023" s="51">
        <v>1.8</v>
      </c>
      <c r="G1023" s="48">
        <f t="shared" si="70"/>
        <v>67.14</v>
      </c>
      <c r="H1023" s="76"/>
      <c r="I1023" s="47">
        <f t="shared" si="71"/>
        <v>0</v>
      </c>
      <c r="J1023" s="47" t="s">
        <v>5881</v>
      </c>
      <c r="K1023" s="610"/>
    </row>
    <row r="1024" spans="1:11">
      <c r="A1024" s="8">
        <v>13894</v>
      </c>
      <c r="B1024" s="23" t="s">
        <v>137</v>
      </c>
      <c r="C1024" s="20" t="s">
        <v>4010</v>
      </c>
      <c r="D1024" s="610" t="str">
        <f t="shared" si="68"/>
        <v>Фото</v>
      </c>
      <c r="E1024" s="235" t="s">
        <v>351</v>
      </c>
      <c r="F1024" s="51">
        <v>2.5</v>
      </c>
      <c r="G1024" s="48">
        <f t="shared" ref="G1024:G1055" si="72">I$2*F1024</f>
        <v>93.25</v>
      </c>
      <c r="H1024" s="76"/>
      <c r="I1024" s="47">
        <f t="shared" si="71"/>
        <v>0</v>
      </c>
      <c r="J1024" s="47" t="s">
        <v>5971</v>
      </c>
      <c r="K1024" s="610"/>
    </row>
    <row r="1025" spans="1:11">
      <c r="A1025" s="8">
        <v>22218</v>
      </c>
      <c r="B1025" s="23" t="s">
        <v>137</v>
      </c>
      <c r="C1025" s="20" t="s">
        <v>4007</v>
      </c>
      <c r="D1025" s="610" t="str">
        <f t="shared" si="68"/>
        <v>Фото</v>
      </c>
      <c r="E1025" s="235" t="s">
        <v>351</v>
      </c>
      <c r="F1025" s="51">
        <v>1</v>
      </c>
      <c r="G1025" s="48">
        <f t="shared" si="72"/>
        <v>37.299999999999997</v>
      </c>
      <c r="H1025" s="76"/>
      <c r="I1025" s="47">
        <f t="shared" si="71"/>
        <v>0</v>
      </c>
      <c r="J1025" s="47" t="s">
        <v>5882</v>
      </c>
      <c r="K1025" s="610"/>
    </row>
    <row r="1026" spans="1:11">
      <c r="A1026" s="34">
        <v>13205</v>
      </c>
      <c r="B1026" s="24" t="s">
        <v>137</v>
      </c>
      <c r="C1026" s="21" t="s">
        <v>1322</v>
      </c>
      <c r="D1026" s="610" t="str">
        <f t="shared" si="68"/>
        <v>Фото</v>
      </c>
      <c r="E1026" s="235" t="s">
        <v>351</v>
      </c>
      <c r="F1026" s="50">
        <v>0.6</v>
      </c>
      <c r="G1026" s="48">
        <f t="shared" si="72"/>
        <v>22.38</v>
      </c>
      <c r="H1026" s="76"/>
      <c r="I1026" s="47">
        <f t="shared" si="71"/>
        <v>0</v>
      </c>
      <c r="J1026" s="47" t="s">
        <v>5897</v>
      </c>
      <c r="K1026" s="610"/>
    </row>
    <row r="1027" spans="1:11">
      <c r="A1027" s="10">
        <v>13450</v>
      </c>
      <c r="B1027" s="24" t="s">
        <v>137</v>
      </c>
      <c r="C1027" s="19" t="s">
        <v>4560</v>
      </c>
      <c r="D1027" s="610" t="str">
        <f t="shared" si="68"/>
        <v>Фото</v>
      </c>
      <c r="E1027" s="235" t="s">
        <v>351</v>
      </c>
      <c r="F1027" s="52">
        <v>1.1000000000000001</v>
      </c>
      <c r="G1027" s="48">
        <f t="shared" si="72"/>
        <v>41.03</v>
      </c>
      <c r="H1027" s="76"/>
      <c r="I1027" s="47">
        <f t="shared" si="71"/>
        <v>0</v>
      </c>
      <c r="J1027" s="47" t="s">
        <v>5867</v>
      </c>
      <c r="K1027" s="610"/>
    </row>
    <row r="1028" spans="1:11">
      <c r="A1028" s="8">
        <v>22221</v>
      </c>
      <c r="B1028" s="23" t="s">
        <v>137</v>
      </c>
      <c r="C1028" s="20" t="s">
        <v>4561</v>
      </c>
      <c r="D1028" s="610" t="str">
        <f t="shared" si="68"/>
        <v>Фото</v>
      </c>
      <c r="E1028" s="577" t="s">
        <v>351</v>
      </c>
      <c r="F1028" s="51">
        <v>6.5</v>
      </c>
      <c r="G1028" s="48">
        <f t="shared" si="72"/>
        <v>242.45</v>
      </c>
      <c r="H1028" s="76"/>
      <c r="I1028" s="47">
        <f t="shared" si="71"/>
        <v>0</v>
      </c>
      <c r="J1028" s="47" t="s">
        <v>5837</v>
      </c>
      <c r="K1028" s="610"/>
    </row>
    <row r="1029" spans="1:11">
      <c r="A1029" s="2">
        <v>40506</v>
      </c>
      <c r="B1029" s="23" t="s">
        <v>137</v>
      </c>
      <c r="C1029" s="373" t="s">
        <v>4562</v>
      </c>
      <c r="D1029" s="610" t="str">
        <f t="shared" si="68"/>
        <v>Фото</v>
      </c>
      <c r="E1029" s="72" t="s">
        <v>351</v>
      </c>
      <c r="F1029" s="51">
        <v>0.5</v>
      </c>
      <c r="G1029" s="48">
        <f t="shared" si="72"/>
        <v>18.649999999999999</v>
      </c>
      <c r="H1029" s="76"/>
      <c r="I1029" s="47">
        <f t="shared" si="71"/>
        <v>0</v>
      </c>
      <c r="J1029" s="47" t="s">
        <v>5900</v>
      </c>
      <c r="K1029" s="610"/>
    </row>
    <row r="1030" spans="1:11">
      <c r="A1030" s="2">
        <v>12086</v>
      </c>
      <c r="B1030" s="6" t="s">
        <v>137</v>
      </c>
      <c r="C1030" s="373" t="s">
        <v>4563</v>
      </c>
      <c r="D1030" s="610" t="str">
        <f t="shared" si="68"/>
        <v>Фото</v>
      </c>
      <c r="E1030" s="484" t="s">
        <v>351</v>
      </c>
      <c r="F1030" s="51">
        <v>9</v>
      </c>
      <c r="G1030" s="48">
        <f t="shared" si="72"/>
        <v>335.7</v>
      </c>
      <c r="H1030" s="76"/>
      <c r="I1030" s="47">
        <f t="shared" si="71"/>
        <v>0</v>
      </c>
      <c r="J1030" s="47" t="s">
        <v>8180</v>
      </c>
      <c r="K1030" s="610"/>
    </row>
    <row r="1031" spans="1:11">
      <c r="A1031" s="2">
        <v>13792</v>
      </c>
      <c r="B1031" s="6" t="s">
        <v>137</v>
      </c>
      <c r="C1031" s="373" t="s">
        <v>3810</v>
      </c>
      <c r="D1031" s="610" t="str">
        <f t="shared" ref="D1031:D1094" si="73">HYPERLINK(J1031,"Фото")</f>
        <v>Фото</v>
      </c>
      <c r="E1031" s="227" t="s">
        <v>351</v>
      </c>
      <c r="F1031" s="51">
        <v>9</v>
      </c>
      <c r="G1031" s="48">
        <f t="shared" si="72"/>
        <v>335.7</v>
      </c>
      <c r="H1031" s="76"/>
      <c r="I1031" s="47">
        <f t="shared" si="71"/>
        <v>0</v>
      </c>
      <c r="J1031" s="47" t="s">
        <v>5858</v>
      </c>
      <c r="K1031" s="610"/>
    </row>
    <row r="1032" spans="1:11">
      <c r="A1032" s="2">
        <v>13793</v>
      </c>
      <c r="B1032" s="6" t="s">
        <v>137</v>
      </c>
      <c r="C1032" s="373" t="s">
        <v>3811</v>
      </c>
      <c r="D1032" s="610" t="str">
        <f t="shared" si="73"/>
        <v>Фото</v>
      </c>
      <c r="E1032" s="227" t="s">
        <v>351</v>
      </c>
      <c r="F1032" s="51">
        <v>9</v>
      </c>
      <c r="G1032" s="48">
        <f t="shared" si="72"/>
        <v>335.7</v>
      </c>
      <c r="H1032" s="76"/>
      <c r="I1032" s="47">
        <f t="shared" si="71"/>
        <v>0</v>
      </c>
      <c r="J1032" s="47" t="s">
        <v>7915</v>
      </c>
      <c r="K1032" s="610"/>
    </row>
    <row r="1033" spans="1:11">
      <c r="A1033" s="2">
        <v>11757</v>
      </c>
      <c r="B1033" s="2" t="s">
        <v>137</v>
      </c>
      <c r="C1033" s="373" t="s">
        <v>1771</v>
      </c>
      <c r="D1033" s="610" t="str">
        <f t="shared" si="73"/>
        <v>Фото</v>
      </c>
      <c r="E1033" s="227" t="s">
        <v>351</v>
      </c>
      <c r="F1033" s="51">
        <v>5</v>
      </c>
      <c r="G1033" s="48">
        <f t="shared" si="72"/>
        <v>186.5</v>
      </c>
      <c r="H1033" s="76"/>
      <c r="I1033" s="47">
        <f t="shared" si="71"/>
        <v>0</v>
      </c>
      <c r="J1033" s="47" t="s">
        <v>7452</v>
      </c>
      <c r="K1033" s="610"/>
    </row>
    <row r="1034" spans="1:11">
      <c r="A1034" s="2">
        <v>12669</v>
      </c>
      <c r="B1034" s="2" t="s">
        <v>137</v>
      </c>
      <c r="C1034" s="373" t="s">
        <v>2711</v>
      </c>
      <c r="D1034" s="610" t="str">
        <f t="shared" si="73"/>
        <v>Фото</v>
      </c>
      <c r="E1034" s="227" t="s">
        <v>351</v>
      </c>
      <c r="F1034" s="51">
        <v>6</v>
      </c>
      <c r="G1034" s="48">
        <f t="shared" si="72"/>
        <v>223.79999999999998</v>
      </c>
      <c r="H1034" s="76"/>
      <c r="I1034" s="47">
        <f t="shared" ref="I1034:I1065" si="74">F1034*H1034</f>
        <v>0</v>
      </c>
      <c r="J1034" s="47" t="s">
        <v>8381</v>
      </c>
      <c r="K1034" s="610"/>
    </row>
    <row r="1035" spans="1:11">
      <c r="A1035" s="34">
        <v>27048</v>
      </c>
      <c r="B1035" s="316" t="s">
        <v>89</v>
      </c>
      <c r="C1035" s="21" t="s">
        <v>2987</v>
      </c>
      <c r="D1035" s="610" t="str">
        <f t="shared" si="73"/>
        <v>Фото</v>
      </c>
      <c r="E1035" s="235" t="s">
        <v>351</v>
      </c>
      <c r="F1035" s="48">
        <v>15</v>
      </c>
      <c r="G1035" s="48">
        <f t="shared" si="72"/>
        <v>559.5</v>
      </c>
      <c r="H1035" s="73"/>
      <c r="I1035" s="47">
        <f t="shared" si="74"/>
        <v>0</v>
      </c>
      <c r="J1035" s="47" t="s">
        <v>5799</v>
      </c>
      <c r="K1035" s="610"/>
    </row>
    <row r="1036" spans="1:11">
      <c r="A1036" s="34">
        <v>12887</v>
      </c>
      <c r="B1036" s="2" t="s">
        <v>137</v>
      </c>
      <c r="C1036" s="21" t="s">
        <v>3039</v>
      </c>
      <c r="D1036" s="610" t="str">
        <f t="shared" si="73"/>
        <v>Фото</v>
      </c>
      <c r="E1036" s="539" t="s">
        <v>134</v>
      </c>
      <c r="F1036" s="48">
        <v>9</v>
      </c>
      <c r="G1036" s="48">
        <f t="shared" si="72"/>
        <v>335.7</v>
      </c>
      <c r="H1036" s="73"/>
      <c r="I1036" s="47">
        <f t="shared" si="74"/>
        <v>0</v>
      </c>
      <c r="J1036" s="47" t="s">
        <v>8616</v>
      </c>
      <c r="K1036" s="610"/>
    </row>
    <row r="1037" spans="1:11">
      <c r="A1037" s="8">
        <v>27044</v>
      </c>
      <c r="B1037" s="2" t="s">
        <v>137</v>
      </c>
      <c r="C1037" s="32" t="s">
        <v>3719</v>
      </c>
      <c r="D1037" s="610" t="str">
        <f t="shared" si="73"/>
        <v>Фото</v>
      </c>
      <c r="E1037" s="235" t="s">
        <v>351</v>
      </c>
      <c r="F1037" s="51">
        <v>21</v>
      </c>
      <c r="G1037" s="48">
        <f t="shared" si="72"/>
        <v>783.3</v>
      </c>
      <c r="H1037" s="76"/>
      <c r="I1037" s="47">
        <f t="shared" si="74"/>
        <v>0</v>
      </c>
      <c r="J1037" s="47" t="s">
        <v>5798</v>
      </c>
      <c r="K1037" s="610"/>
    </row>
    <row r="1038" spans="1:11">
      <c r="A1038" s="8">
        <v>13784</v>
      </c>
      <c r="B1038" s="316" t="s">
        <v>89</v>
      </c>
      <c r="C1038" s="32" t="s">
        <v>3720</v>
      </c>
      <c r="D1038" s="610" t="str">
        <f t="shared" si="73"/>
        <v>Фото</v>
      </c>
      <c r="E1038" s="235" t="s">
        <v>351</v>
      </c>
      <c r="F1038" s="51">
        <v>21</v>
      </c>
      <c r="G1038" s="48">
        <f t="shared" si="72"/>
        <v>783.3</v>
      </c>
      <c r="H1038" s="76"/>
      <c r="I1038" s="47">
        <f t="shared" si="74"/>
        <v>0</v>
      </c>
      <c r="J1038" s="47" t="s">
        <v>8110</v>
      </c>
      <c r="K1038" s="610"/>
    </row>
    <row r="1039" spans="1:11">
      <c r="A1039" s="8">
        <v>34030</v>
      </c>
      <c r="B1039" s="2" t="s">
        <v>137</v>
      </c>
      <c r="C1039" s="32" t="s">
        <v>3019</v>
      </c>
      <c r="D1039" s="610" t="str">
        <f t="shared" si="73"/>
        <v>Фото</v>
      </c>
      <c r="E1039" s="235" t="s">
        <v>351</v>
      </c>
      <c r="F1039" s="51">
        <v>6</v>
      </c>
      <c r="G1039" s="48">
        <f t="shared" si="72"/>
        <v>223.79999999999998</v>
      </c>
      <c r="H1039" s="76"/>
      <c r="I1039" s="47">
        <f t="shared" si="74"/>
        <v>0</v>
      </c>
      <c r="J1039" s="47" t="s">
        <v>5800</v>
      </c>
      <c r="K1039" s="610"/>
    </row>
    <row r="1040" spans="1:11">
      <c r="A1040" s="8">
        <v>12635</v>
      </c>
      <c r="B1040" s="2" t="s">
        <v>137</v>
      </c>
      <c r="C1040" s="32" t="s">
        <v>4350</v>
      </c>
      <c r="D1040" s="610" t="str">
        <f t="shared" si="73"/>
        <v>Фото</v>
      </c>
      <c r="E1040" s="507" t="s">
        <v>351</v>
      </c>
      <c r="F1040" s="51">
        <v>75</v>
      </c>
      <c r="G1040" s="48">
        <f t="shared" si="72"/>
        <v>2797.5</v>
      </c>
      <c r="H1040" s="76"/>
      <c r="I1040" s="47">
        <f t="shared" si="74"/>
        <v>0</v>
      </c>
      <c r="J1040" s="47" t="s">
        <v>8363</v>
      </c>
      <c r="K1040" s="610"/>
    </row>
    <row r="1041" spans="1:12">
      <c r="A1041" s="34">
        <v>27037</v>
      </c>
      <c r="B1041" s="24" t="s">
        <v>137</v>
      </c>
      <c r="C1041" s="18" t="s">
        <v>4564</v>
      </c>
      <c r="D1041" s="610" t="str">
        <f t="shared" si="73"/>
        <v>Фото</v>
      </c>
      <c r="E1041" s="235" t="s">
        <v>351</v>
      </c>
      <c r="F1041" s="50">
        <v>4</v>
      </c>
      <c r="G1041" s="48">
        <f t="shared" si="72"/>
        <v>149.19999999999999</v>
      </c>
      <c r="H1041" s="76"/>
      <c r="I1041" s="47">
        <f t="shared" si="74"/>
        <v>0</v>
      </c>
      <c r="J1041" s="47" t="s">
        <v>5801</v>
      </c>
      <c r="K1041" s="610"/>
    </row>
    <row r="1042" spans="1:12">
      <c r="A1042" s="34">
        <v>12987</v>
      </c>
      <c r="B1042" s="24" t="s">
        <v>137</v>
      </c>
      <c r="C1042" s="18" t="s">
        <v>4564</v>
      </c>
      <c r="D1042" s="610" t="str">
        <f t="shared" si="73"/>
        <v>Фото</v>
      </c>
      <c r="E1042" s="235" t="s">
        <v>351</v>
      </c>
      <c r="F1042" s="50">
        <v>4</v>
      </c>
      <c r="G1042" s="48">
        <f t="shared" si="72"/>
        <v>149.19999999999999</v>
      </c>
      <c r="H1042" s="76"/>
      <c r="I1042" s="47">
        <f t="shared" si="74"/>
        <v>0</v>
      </c>
      <c r="J1042" s="47" t="s">
        <v>8708</v>
      </c>
      <c r="K1042" s="610"/>
    </row>
    <row r="1043" spans="1:12">
      <c r="A1043" s="34">
        <v>27038</v>
      </c>
      <c r="B1043" s="24" t="s">
        <v>137</v>
      </c>
      <c r="C1043" s="18" t="s">
        <v>3676</v>
      </c>
      <c r="D1043" s="610" t="str">
        <f t="shared" si="73"/>
        <v>Фото</v>
      </c>
      <c r="E1043" s="235" t="s">
        <v>351</v>
      </c>
      <c r="F1043" s="50">
        <v>9</v>
      </c>
      <c r="G1043" s="48">
        <f t="shared" si="72"/>
        <v>335.7</v>
      </c>
      <c r="H1043" s="76"/>
      <c r="I1043" s="47">
        <f t="shared" si="74"/>
        <v>0</v>
      </c>
      <c r="J1043" s="47" t="s">
        <v>5802</v>
      </c>
      <c r="K1043" s="610"/>
    </row>
    <row r="1044" spans="1:12">
      <c r="A1044" s="34">
        <v>13777</v>
      </c>
      <c r="B1044" s="24" t="s">
        <v>137</v>
      </c>
      <c r="C1044" s="18" t="s">
        <v>3676</v>
      </c>
      <c r="D1044" s="610" t="str">
        <f t="shared" si="73"/>
        <v>Фото</v>
      </c>
      <c r="E1044" s="235" t="s">
        <v>351</v>
      </c>
      <c r="F1044" s="50">
        <v>10</v>
      </c>
      <c r="G1044" s="48">
        <f t="shared" si="72"/>
        <v>373</v>
      </c>
      <c r="H1044" s="76"/>
      <c r="I1044" s="47">
        <f t="shared" si="74"/>
        <v>0</v>
      </c>
      <c r="J1044" s="47" t="s">
        <v>8774</v>
      </c>
      <c r="K1044" s="610"/>
    </row>
    <row r="1045" spans="1:12">
      <c r="A1045" s="8">
        <v>22222</v>
      </c>
      <c r="B1045" s="23" t="s">
        <v>137</v>
      </c>
      <c r="C1045" s="32" t="s">
        <v>3646</v>
      </c>
      <c r="D1045" s="610" t="str">
        <f t="shared" si="73"/>
        <v>Фото</v>
      </c>
      <c r="E1045" s="72" t="s">
        <v>351</v>
      </c>
      <c r="F1045" s="51">
        <v>6</v>
      </c>
      <c r="G1045" s="48">
        <f t="shared" si="72"/>
        <v>223.79999999999998</v>
      </c>
      <c r="H1045" s="73"/>
      <c r="I1045" s="47">
        <f t="shared" si="74"/>
        <v>0</v>
      </c>
      <c r="J1045" s="47" t="s">
        <v>5804</v>
      </c>
      <c r="K1045" s="610"/>
    </row>
    <row r="1046" spans="1:12">
      <c r="A1046" s="34">
        <v>27049</v>
      </c>
      <c r="B1046" s="24" t="s">
        <v>137</v>
      </c>
      <c r="C1046" s="21" t="s">
        <v>3647</v>
      </c>
      <c r="D1046" s="610" t="str">
        <f t="shared" si="73"/>
        <v>Фото</v>
      </c>
      <c r="E1046" s="235" t="s">
        <v>351</v>
      </c>
      <c r="F1046" s="48">
        <v>17</v>
      </c>
      <c r="G1046" s="48">
        <f t="shared" si="72"/>
        <v>634.09999999999991</v>
      </c>
      <c r="H1046" s="73"/>
      <c r="I1046" s="47">
        <f t="shared" si="74"/>
        <v>0</v>
      </c>
      <c r="J1046" s="47" t="s">
        <v>5805</v>
      </c>
      <c r="K1046" s="610"/>
    </row>
    <row r="1047" spans="1:12">
      <c r="A1047" s="34">
        <v>27051</v>
      </c>
      <c r="B1047" s="24" t="s">
        <v>137</v>
      </c>
      <c r="C1047" s="375" t="s">
        <v>2977</v>
      </c>
      <c r="D1047" s="610" t="str">
        <f t="shared" si="73"/>
        <v>Фото</v>
      </c>
      <c r="E1047" s="235" t="s">
        <v>351</v>
      </c>
      <c r="F1047" s="52">
        <v>14</v>
      </c>
      <c r="G1047" s="48">
        <f t="shared" si="72"/>
        <v>522.19999999999993</v>
      </c>
      <c r="H1047" s="73"/>
      <c r="I1047" s="47">
        <f t="shared" si="74"/>
        <v>0</v>
      </c>
      <c r="J1047" s="47" t="s">
        <v>5806</v>
      </c>
      <c r="K1047" s="610"/>
    </row>
    <row r="1048" spans="1:12">
      <c r="A1048" s="34">
        <v>27043</v>
      </c>
      <c r="B1048" s="24" t="s">
        <v>137</v>
      </c>
      <c r="C1048" s="22" t="s">
        <v>1323</v>
      </c>
      <c r="D1048" s="610" t="str">
        <f t="shared" si="73"/>
        <v>Фото</v>
      </c>
      <c r="E1048" s="72" t="s">
        <v>351</v>
      </c>
      <c r="F1048" s="48">
        <v>3</v>
      </c>
      <c r="G1048" s="48">
        <f t="shared" si="72"/>
        <v>111.89999999999999</v>
      </c>
      <c r="H1048" s="73"/>
      <c r="I1048" s="47">
        <f t="shared" si="74"/>
        <v>0</v>
      </c>
      <c r="J1048" s="47" t="s">
        <v>5803</v>
      </c>
      <c r="K1048" s="610"/>
    </row>
    <row r="1049" spans="1:12" ht="14.4">
      <c r="A1049" s="34">
        <v>40593</v>
      </c>
      <c r="B1049" s="24" t="s">
        <v>137</v>
      </c>
      <c r="C1049" s="18" t="s">
        <v>3035</v>
      </c>
      <c r="D1049" s="610" t="str">
        <f t="shared" si="73"/>
        <v>Фото</v>
      </c>
      <c r="E1049" s="72" t="s">
        <v>351</v>
      </c>
      <c r="F1049" s="56">
        <v>6.5</v>
      </c>
      <c r="G1049" s="48">
        <f t="shared" si="72"/>
        <v>242.45</v>
      </c>
      <c r="H1049" s="73"/>
      <c r="I1049" s="47">
        <f t="shared" si="74"/>
        <v>0</v>
      </c>
      <c r="J1049" s="47" t="s">
        <v>5838</v>
      </c>
      <c r="K1049" s="610"/>
    </row>
    <row r="1050" spans="1:12" ht="14.4">
      <c r="A1050" s="34">
        <v>11984</v>
      </c>
      <c r="B1050" s="9" t="s">
        <v>137</v>
      </c>
      <c r="C1050" s="18" t="s">
        <v>2418</v>
      </c>
      <c r="D1050" s="610" t="str">
        <f t="shared" si="73"/>
        <v>Фото</v>
      </c>
      <c r="E1050" s="72" t="s">
        <v>351</v>
      </c>
      <c r="F1050" s="56">
        <v>3</v>
      </c>
      <c r="G1050" s="48">
        <f t="shared" si="72"/>
        <v>111.89999999999999</v>
      </c>
      <c r="H1050" s="73"/>
      <c r="I1050" s="47">
        <f t="shared" si="74"/>
        <v>0</v>
      </c>
      <c r="J1050" s="47" t="s">
        <v>7913</v>
      </c>
      <c r="K1050" s="610"/>
    </row>
    <row r="1051" spans="1:12">
      <c r="A1051" s="8">
        <v>22223</v>
      </c>
      <c r="B1051" s="23" t="s">
        <v>137</v>
      </c>
      <c r="C1051" s="371" t="s">
        <v>4453</v>
      </c>
      <c r="D1051" s="610" t="str">
        <f t="shared" si="73"/>
        <v>Фото</v>
      </c>
      <c r="E1051" s="72" t="s">
        <v>351</v>
      </c>
      <c r="F1051" s="51">
        <v>17</v>
      </c>
      <c r="G1051" s="48">
        <f t="shared" si="72"/>
        <v>634.09999999999991</v>
      </c>
      <c r="H1051" s="73"/>
      <c r="I1051" s="47">
        <f t="shared" si="74"/>
        <v>0</v>
      </c>
      <c r="J1051" s="47" t="s">
        <v>5815</v>
      </c>
      <c r="K1051" s="610"/>
    </row>
    <row r="1052" spans="1:12">
      <c r="A1052" s="34">
        <v>12264</v>
      </c>
      <c r="B1052" s="335" t="s">
        <v>96</v>
      </c>
      <c r="C1052" s="22" t="s">
        <v>4454</v>
      </c>
      <c r="D1052" s="610" t="str">
        <f t="shared" si="73"/>
        <v>Фото</v>
      </c>
      <c r="E1052" s="72" t="s">
        <v>351</v>
      </c>
      <c r="F1052" s="50">
        <v>1</v>
      </c>
      <c r="G1052" s="48">
        <f t="shared" si="72"/>
        <v>37.299999999999997</v>
      </c>
      <c r="H1052" s="73"/>
      <c r="I1052" s="47">
        <f t="shared" si="74"/>
        <v>0</v>
      </c>
      <c r="J1052" s="47" t="s">
        <v>5893</v>
      </c>
      <c r="K1052" s="610"/>
    </row>
    <row r="1053" spans="1:12">
      <c r="A1053" s="34">
        <v>12263</v>
      </c>
      <c r="B1053" s="335" t="s">
        <v>96</v>
      </c>
      <c r="C1053" s="22" t="s">
        <v>4455</v>
      </c>
      <c r="D1053" s="610" t="str">
        <f t="shared" si="73"/>
        <v>Фото</v>
      </c>
      <c r="E1053" s="72" t="s">
        <v>351</v>
      </c>
      <c r="F1053" s="50">
        <v>1</v>
      </c>
      <c r="G1053" s="48">
        <f t="shared" si="72"/>
        <v>37.299999999999997</v>
      </c>
      <c r="H1053" s="73"/>
      <c r="I1053" s="47">
        <f t="shared" si="74"/>
        <v>0</v>
      </c>
      <c r="J1053" s="47" t="s">
        <v>5892</v>
      </c>
      <c r="K1053" s="610"/>
    </row>
    <row r="1054" spans="1:12" ht="14.4">
      <c r="A1054" s="8">
        <v>22224</v>
      </c>
      <c r="B1054" s="23" t="s">
        <v>137</v>
      </c>
      <c r="C1054" s="371" t="s">
        <v>4456</v>
      </c>
      <c r="D1054" s="610" t="str">
        <f t="shared" si="73"/>
        <v>Фото</v>
      </c>
      <c r="E1054" s="72" t="s">
        <v>351</v>
      </c>
      <c r="F1054" s="51">
        <v>1.5</v>
      </c>
      <c r="G1054" s="48">
        <f t="shared" si="72"/>
        <v>55.949999999999996</v>
      </c>
      <c r="H1054" s="76"/>
      <c r="I1054" s="47">
        <f t="shared" si="74"/>
        <v>0</v>
      </c>
      <c r="J1054" s="47" t="s">
        <v>5866</v>
      </c>
      <c r="K1054" s="610"/>
      <c r="L1054" s="87"/>
    </row>
    <row r="1055" spans="1:12" ht="14.4">
      <c r="A1055" s="10">
        <v>13467</v>
      </c>
      <c r="B1055" s="24" t="s">
        <v>137</v>
      </c>
      <c r="C1055" s="365" t="s">
        <v>2027</v>
      </c>
      <c r="D1055" s="610" t="str">
        <f t="shared" si="73"/>
        <v>Фото</v>
      </c>
      <c r="E1055" s="235" t="s">
        <v>351</v>
      </c>
      <c r="F1055" s="52">
        <v>3.5</v>
      </c>
      <c r="G1055" s="48">
        <f t="shared" si="72"/>
        <v>130.54999999999998</v>
      </c>
      <c r="H1055" s="76"/>
      <c r="I1055" s="47">
        <f t="shared" si="74"/>
        <v>0</v>
      </c>
      <c r="J1055" s="47" t="s">
        <v>5830</v>
      </c>
      <c r="K1055" s="610"/>
      <c r="L1055" s="87"/>
    </row>
    <row r="1056" spans="1:12" ht="14.4">
      <c r="A1056" s="10">
        <v>25129</v>
      </c>
      <c r="B1056" s="24" t="s">
        <v>137</v>
      </c>
      <c r="C1056" s="365" t="s">
        <v>2028</v>
      </c>
      <c r="D1056" s="610" t="str">
        <f t="shared" si="73"/>
        <v>Фото</v>
      </c>
      <c r="E1056" s="235" t="s">
        <v>351</v>
      </c>
      <c r="F1056" s="52">
        <v>4.5</v>
      </c>
      <c r="G1056" s="48">
        <f t="shared" ref="G1056:G1087" si="75">I$2*F1056</f>
        <v>167.85</v>
      </c>
      <c r="H1056" s="76"/>
      <c r="I1056" s="47">
        <f t="shared" si="74"/>
        <v>0</v>
      </c>
      <c r="J1056" s="47" t="s">
        <v>5829</v>
      </c>
      <c r="K1056" s="610"/>
      <c r="L1056" s="87"/>
    </row>
    <row r="1057" spans="1:12" ht="14.4">
      <c r="A1057" s="10">
        <v>29967</v>
      </c>
      <c r="B1057" s="455" t="s">
        <v>133</v>
      </c>
      <c r="C1057" s="365" t="s">
        <v>2028</v>
      </c>
      <c r="D1057" s="610" t="str">
        <f t="shared" si="73"/>
        <v>Фото</v>
      </c>
      <c r="E1057" s="534" t="s">
        <v>134</v>
      </c>
      <c r="F1057" s="52">
        <v>5</v>
      </c>
      <c r="G1057" s="48">
        <f t="shared" si="75"/>
        <v>186.5</v>
      </c>
      <c r="H1057" s="76"/>
      <c r="I1057" s="47">
        <f t="shared" si="74"/>
        <v>0</v>
      </c>
      <c r="J1057" s="47" t="s">
        <v>8170</v>
      </c>
      <c r="K1057" s="610"/>
      <c r="L1057" s="87"/>
    </row>
    <row r="1058" spans="1:12">
      <c r="A1058" s="10">
        <v>25130</v>
      </c>
      <c r="B1058" s="336" t="s">
        <v>140</v>
      </c>
      <c r="C1058" s="365" t="s">
        <v>1855</v>
      </c>
      <c r="D1058" s="610" t="str">
        <f t="shared" si="73"/>
        <v>Фото</v>
      </c>
      <c r="E1058" s="577" t="s">
        <v>351</v>
      </c>
      <c r="F1058" s="52">
        <v>6.5</v>
      </c>
      <c r="G1058" s="48">
        <f t="shared" si="75"/>
        <v>242.45</v>
      </c>
      <c r="H1058" s="73"/>
      <c r="I1058" s="47">
        <f t="shared" si="74"/>
        <v>0</v>
      </c>
      <c r="J1058" s="47" t="s">
        <v>5828</v>
      </c>
      <c r="K1058" s="610"/>
    </row>
    <row r="1059" spans="1:12">
      <c r="A1059" s="10">
        <v>11806</v>
      </c>
      <c r="B1059" s="341" t="s">
        <v>140</v>
      </c>
      <c r="C1059" s="365" t="s">
        <v>1854</v>
      </c>
      <c r="D1059" s="610" t="str">
        <f t="shared" si="73"/>
        <v>Фото</v>
      </c>
      <c r="E1059" s="235" t="s">
        <v>351</v>
      </c>
      <c r="F1059" s="52">
        <v>6.5</v>
      </c>
      <c r="G1059" s="48">
        <f t="shared" si="75"/>
        <v>242.45</v>
      </c>
      <c r="H1059" s="73"/>
      <c r="I1059" s="47">
        <f t="shared" si="74"/>
        <v>0</v>
      </c>
      <c r="J1059" s="47" t="s">
        <v>7586</v>
      </c>
      <c r="K1059" s="610"/>
    </row>
    <row r="1060" spans="1:12" ht="14.4">
      <c r="A1060" s="2">
        <v>25194</v>
      </c>
      <c r="B1060" s="23" t="s">
        <v>137</v>
      </c>
      <c r="C1060" s="22" t="s">
        <v>4206</v>
      </c>
      <c r="D1060" s="610" t="str">
        <f t="shared" si="73"/>
        <v>Фото</v>
      </c>
      <c r="E1060" s="72" t="s">
        <v>351</v>
      </c>
      <c r="F1060" s="51">
        <v>14.5</v>
      </c>
      <c r="G1060" s="48">
        <f t="shared" si="75"/>
        <v>540.84999999999991</v>
      </c>
      <c r="H1060" s="76"/>
      <c r="I1060" s="47">
        <f t="shared" si="74"/>
        <v>0</v>
      </c>
      <c r="J1060" s="47" t="s">
        <v>5109</v>
      </c>
      <c r="K1060" s="610"/>
      <c r="L1060" s="87"/>
    </row>
    <row r="1061" spans="1:12" ht="14.4">
      <c r="A1061" s="10">
        <v>11540</v>
      </c>
      <c r="B1061" s="336" t="s">
        <v>140</v>
      </c>
      <c r="C1061" s="365" t="s">
        <v>4206</v>
      </c>
      <c r="D1061" s="610" t="str">
        <f t="shared" si="73"/>
        <v>Фото</v>
      </c>
      <c r="E1061" s="355" t="s">
        <v>351</v>
      </c>
      <c r="F1061" s="52">
        <v>20</v>
      </c>
      <c r="G1061" s="48">
        <f t="shared" si="75"/>
        <v>746</v>
      </c>
      <c r="H1061" s="73"/>
      <c r="I1061" s="47">
        <f t="shared" si="74"/>
        <v>0</v>
      </c>
      <c r="J1061" s="47" t="s">
        <v>5106</v>
      </c>
      <c r="K1061" s="610"/>
      <c r="L1061" s="87"/>
    </row>
    <row r="1062" spans="1:12" ht="14.4">
      <c r="A1062" s="2">
        <v>13493</v>
      </c>
      <c r="B1062" s="24" t="s">
        <v>137</v>
      </c>
      <c r="C1062" s="365" t="s">
        <v>4207</v>
      </c>
      <c r="D1062" s="610" t="str">
        <f t="shared" si="73"/>
        <v>Фото</v>
      </c>
      <c r="E1062" s="72" t="s">
        <v>351</v>
      </c>
      <c r="F1062" s="51">
        <v>24</v>
      </c>
      <c r="G1062" s="48">
        <f t="shared" si="75"/>
        <v>895.19999999999993</v>
      </c>
      <c r="H1062" s="73"/>
      <c r="I1062" s="47">
        <f t="shared" si="74"/>
        <v>0</v>
      </c>
      <c r="J1062" s="47" t="s">
        <v>5397</v>
      </c>
      <c r="K1062" s="610"/>
      <c r="L1062" s="87"/>
    </row>
    <row r="1063" spans="1:12" ht="14.4">
      <c r="A1063" s="34">
        <v>27052</v>
      </c>
      <c r="B1063" s="24" t="s">
        <v>137</v>
      </c>
      <c r="C1063" s="18" t="s">
        <v>3031</v>
      </c>
      <c r="D1063" s="610" t="str">
        <f t="shared" si="73"/>
        <v>Фото</v>
      </c>
      <c r="E1063" s="72" t="s">
        <v>351</v>
      </c>
      <c r="F1063" s="48">
        <v>1.8</v>
      </c>
      <c r="G1063" s="48">
        <f t="shared" si="75"/>
        <v>67.14</v>
      </c>
      <c r="H1063" s="73"/>
      <c r="I1063" s="47">
        <f t="shared" si="74"/>
        <v>0</v>
      </c>
      <c r="J1063" s="47" t="s">
        <v>5848</v>
      </c>
      <c r="K1063" s="610"/>
      <c r="L1063" s="87"/>
    </row>
    <row r="1064" spans="1:12" ht="14.4">
      <c r="A1064" s="8">
        <v>22225</v>
      </c>
      <c r="B1064" s="23" t="s">
        <v>137</v>
      </c>
      <c r="C1064" s="20" t="s">
        <v>1324</v>
      </c>
      <c r="D1064" s="610" t="str">
        <f t="shared" si="73"/>
        <v>Фото</v>
      </c>
      <c r="E1064" s="72" t="s">
        <v>351</v>
      </c>
      <c r="F1064" s="51">
        <v>10</v>
      </c>
      <c r="G1064" s="48">
        <f t="shared" si="75"/>
        <v>373</v>
      </c>
      <c r="H1064" s="73"/>
      <c r="I1064" s="47">
        <f t="shared" si="74"/>
        <v>0</v>
      </c>
      <c r="J1064" s="47" t="s">
        <v>5819</v>
      </c>
      <c r="K1064" s="610"/>
      <c r="L1064" s="87"/>
    </row>
    <row r="1065" spans="1:12" ht="14.4">
      <c r="A1065" s="34">
        <v>11231</v>
      </c>
      <c r="B1065" s="305" t="s">
        <v>160</v>
      </c>
      <c r="C1065" s="22" t="s">
        <v>1587</v>
      </c>
      <c r="D1065" s="610" t="str">
        <f t="shared" si="73"/>
        <v>Фото</v>
      </c>
      <c r="E1065" s="539" t="s">
        <v>134</v>
      </c>
      <c r="F1065" s="48">
        <v>1.8</v>
      </c>
      <c r="G1065" s="48">
        <f t="shared" si="75"/>
        <v>67.14</v>
      </c>
      <c r="H1065" s="76"/>
      <c r="I1065" s="47">
        <f t="shared" si="74"/>
        <v>0</v>
      </c>
      <c r="J1065" s="47" t="s">
        <v>5875</v>
      </c>
      <c r="K1065" s="610"/>
      <c r="L1065" s="87"/>
    </row>
    <row r="1066" spans="1:12" ht="14.4">
      <c r="A1066" s="34">
        <v>25137</v>
      </c>
      <c r="B1066" s="303" t="s">
        <v>73</v>
      </c>
      <c r="C1066" s="18" t="s">
        <v>1588</v>
      </c>
      <c r="D1066" s="610" t="str">
        <f t="shared" si="73"/>
        <v>Фото</v>
      </c>
      <c r="E1066" s="507" t="s">
        <v>351</v>
      </c>
      <c r="F1066" s="50">
        <v>1.5</v>
      </c>
      <c r="G1066" s="48">
        <f t="shared" si="75"/>
        <v>55.949999999999996</v>
      </c>
      <c r="H1066" s="73"/>
      <c r="I1066" s="47">
        <f t="shared" ref="I1066:I1097" si="76">F1066*H1066</f>
        <v>0</v>
      </c>
      <c r="J1066" s="47" t="s">
        <v>5874</v>
      </c>
      <c r="K1066" s="610"/>
      <c r="L1066" s="87"/>
    </row>
    <row r="1067" spans="1:12">
      <c r="A1067" s="34">
        <v>11541</v>
      </c>
      <c r="B1067" s="305" t="s">
        <v>160</v>
      </c>
      <c r="C1067" s="22" t="s">
        <v>1590</v>
      </c>
      <c r="D1067" s="610" t="str">
        <f t="shared" si="73"/>
        <v>Фото</v>
      </c>
      <c r="E1067" s="235" t="s">
        <v>351</v>
      </c>
      <c r="F1067" s="48">
        <v>1</v>
      </c>
      <c r="G1067" s="48">
        <f t="shared" si="75"/>
        <v>37.299999999999997</v>
      </c>
      <c r="H1067" s="76"/>
      <c r="I1067" s="47">
        <f t="shared" si="76"/>
        <v>0</v>
      </c>
      <c r="J1067" s="47" t="s">
        <v>5876</v>
      </c>
      <c r="K1067" s="610"/>
    </row>
    <row r="1068" spans="1:12">
      <c r="A1068" s="34">
        <v>25139</v>
      </c>
      <c r="B1068" s="303" t="s">
        <v>73</v>
      </c>
      <c r="C1068" s="18" t="s">
        <v>1593</v>
      </c>
      <c r="D1068" s="610" t="str">
        <f t="shared" si="73"/>
        <v>Фото</v>
      </c>
      <c r="E1068" s="72" t="s">
        <v>351</v>
      </c>
      <c r="F1068" s="50">
        <v>1</v>
      </c>
      <c r="G1068" s="48">
        <f t="shared" si="75"/>
        <v>37.299999999999997</v>
      </c>
      <c r="H1068" s="76"/>
      <c r="I1068" s="47">
        <f t="shared" si="76"/>
        <v>0</v>
      </c>
      <c r="J1068" s="47" t="s">
        <v>5877</v>
      </c>
      <c r="K1068" s="610"/>
    </row>
    <row r="1069" spans="1:12">
      <c r="A1069" s="10">
        <v>13475</v>
      </c>
      <c r="B1069" s="24" t="s">
        <v>137</v>
      </c>
      <c r="C1069" s="373" t="s">
        <v>1325</v>
      </c>
      <c r="D1069" s="610" t="str">
        <f t="shared" si="73"/>
        <v>Фото</v>
      </c>
      <c r="E1069" s="235" t="s">
        <v>351</v>
      </c>
      <c r="F1069" s="59">
        <v>0.3</v>
      </c>
      <c r="G1069" s="48">
        <f t="shared" si="75"/>
        <v>11.19</v>
      </c>
      <c r="H1069" s="76"/>
      <c r="I1069" s="47">
        <f t="shared" si="76"/>
        <v>0</v>
      </c>
      <c r="J1069" s="47" t="s">
        <v>5121</v>
      </c>
      <c r="K1069" s="610"/>
    </row>
    <row r="1070" spans="1:12">
      <c r="A1070" s="10">
        <v>13477</v>
      </c>
      <c r="B1070" s="24" t="s">
        <v>137</v>
      </c>
      <c r="C1070" s="373" t="s">
        <v>1326</v>
      </c>
      <c r="D1070" s="610" t="str">
        <f t="shared" si="73"/>
        <v>Фото</v>
      </c>
      <c r="E1070" s="235" t="s">
        <v>351</v>
      </c>
      <c r="F1070" s="59">
        <v>0.3</v>
      </c>
      <c r="G1070" s="48">
        <f t="shared" si="75"/>
        <v>11.19</v>
      </c>
      <c r="H1070" s="76"/>
      <c r="I1070" s="47">
        <f t="shared" si="76"/>
        <v>0</v>
      </c>
      <c r="J1070" s="47" t="s">
        <v>5122</v>
      </c>
      <c r="K1070" s="610"/>
    </row>
    <row r="1071" spans="1:12">
      <c r="A1071" s="10">
        <v>13476</v>
      </c>
      <c r="B1071" s="24" t="s">
        <v>137</v>
      </c>
      <c r="C1071" s="373" t="s">
        <v>1349</v>
      </c>
      <c r="D1071" s="610" t="str">
        <f t="shared" si="73"/>
        <v>Фото</v>
      </c>
      <c r="E1071" s="235" t="s">
        <v>351</v>
      </c>
      <c r="F1071" s="59">
        <v>0.4</v>
      </c>
      <c r="G1071" s="48">
        <f t="shared" si="75"/>
        <v>14.92</v>
      </c>
      <c r="H1071" s="76"/>
      <c r="I1071" s="47">
        <f t="shared" si="76"/>
        <v>0</v>
      </c>
      <c r="J1071" s="47" t="s">
        <v>5123</v>
      </c>
      <c r="K1071" s="610"/>
    </row>
    <row r="1072" spans="1:12" ht="14.4">
      <c r="A1072" s="10">
        <v>13478</v>
      </c>
      <c r="B1072" s="24" t="s">
        <v>137</v>
      </c>
      <c r="C1072" s="373" t="s">
        <v>1327</v>
      </c>
      <c r="D1072" s="610" t="str">
        <f t="shared" si="73"/>
        <v>Фото</v>
      </c>
      <c r="E1072" s="235" t="s">
        <v>351</v>
      </c>
      <c r="F1072" s="59">
        <v>0.3</v>
      </c>
      <c r="G1072" s="48">
        <f t="shared" si="75"/>
        <v>11.19</v>
      </c>
      <c r="H1072" s="76"/>
      <c r="I1072" s="47">
        <f t="shared" si="76"/>
        <v>0</v>
      </c>
      <c r="J1072" s="47" t="s">
        <v>5124</v>
      </c>
      <c r="K1072" s="610"/>
      <c r="L1072" s="87"/>
    </row>
    <row r="1073" spans="1:12" ht="14.4">
      <c r="A1073" s="10">
        <v>11395</v>
      </c>
      <c r="B1073" s="24" t="s">
        <v>137</v>
      </c>
      <c r="C1073" s="373" t="s">
        <v>4565</v>
      </c>
      <c r="D1073" s="610" t="str">
        <f t="shared" si="73"/>
        <v>Фото</v>
      </c>
      <c r="E1073" s="235" t="s">
        <v>351</v>
      </c>
      <c r="F1073" s="59">
        <v>1</v>
      </c>
      <c r="G1073" s="48">
        <f>I$2*F1073</f>
        <v>37.299999999999997</v>
      </c>
      <c r="H1073" s="76"/>
      <c r="I1073" s="47">
        <f>F1073*H1073</f>
        <v>0</v>
      </c>
      <c r="J1073" s="47" t="s">
        <v>5861</v>
      </c>
      <c r="K1073" s="610"/>
      <c r="L1073" s="87"/>
    </row>
    <row r="1074" spans="1:12" ht="14.4">
      <c r="A1074" s="8">
        <v>22226</v>
      </c>
      <c r="B1074" s="23" t="s">
        <v>137</v>
      </c>
      <c r="C1074" s="20" t="s">
        <v>4566</v>
      </c>
      <c r="D1074" s="610" t="str">
        <f t="shared" si="73"/>
        <v>Фото</v>
      </c>
      <c r="E1074" s="571" t="s">
        <v>134</v>
      </c>
      <c r="F1074" s="51">
        <v>1.5</v>
      </c>
      <c r="G1074" s="48">
        <f>I$2*F1074</f>
        <v>55.949999999999996</v>
      </c>
      <c r="H1074" s="73"/>
      <c r="I1074" s="47">
        <f>F1074*H1074</f>
        <v>0</v>
      </c>
      <c r="J1074" s="47" t="s">
        <v>8169</v>
      </c>
      <c r="K1074" s="610"/>
      <c r="L1074" s="87"/>
    </row>
    <row r="1075" spans="1:12" ht="14.4">
      <c r="A1075" s="8">
        <v>22227</v>
      </c>
      <c r="B1075" s="23" t="s">
        <v>137</v>
      </c>
      <c r="C1075" s="20" t="s">
        <v>1328</v>
      </c>
      <c r="D1075" s="610" t="str">
        <f t="shared" si="73"/>
        <v>Фото</v>
      </c>
      <c r="E1075" s="533" t="s">
        <v>134</v>
      </c>
      <c r="F1075" s="51">
        <v>0.8</v>
      </c>
      <c r="G1075" s="48">
        <f t="shared" si="75"/>
        <v>29.84</v>
      </c>
      <c r="H1075" s="73"/>
      <c r="I1075" s="47">
        <f t="shared" si="76"/>
        <v>0</v>
      </c>
      <c r="J1075" s="47" t="s">
        <v>5883</v>
      </c>
      <c r="K1075" s="610"/>
      <c r="L1075" s="87"/>
    </row>
    <row r="1076" spans="1:12" ht="14.4">
      <c r="A1076" s="8">
        <v>22228</v>
      </c>
      <c r="B1076" s="23" t="s">
        <v>137</v>
      </c>
      <c r="C1076" s="21" t="s">
        <v>1329</v>
      </c>
      <c r="D1076" s="610" t="str">
        <f t="shared" si="73"/>
        <v>Фото</v>
      </c>
      <c r="E1076" s="72" t="s">
        <v>351</v>
      </c>
      <c r="F1076" s="51">
        <v>4.5</v>
      </c>
      <c r="G1076" s="48">
        <f t="shared" si="75"/>
        <v>167.85</v>
      </c>
      <c r="H1076" s="73"/>
      <c r="I1076" s="47">
        <f t="shared" si="76"/>
        <v>0</v>
      </c>
      <c r="J1076" s="47" t="s">
        <v>5843</v>
      </c>
      <c r="K1076" s="610"/>
      <c r="L1076" s="87"/>
    </row>
    <row r="1077" spans="1:12" ht="14.4">
      <c r="A1077" s="34">
        <v>27057</v>
      </c>
      <c r="B1077" s="24" t="s">
        <v>137</v>
      </c>
      <c r="C1077" s="21" t="s">
        <v>1330</v>
      </c>
      <c r="D1077" s="610" t="str">
        <f t="shared" si="73"/>
        <v>Фото</v>
      </c>
      <c r="E1077" s="72" t="s">
        <v>351</v>
      </c>
      <c r="F1077" s="48">
        <v>3.5</v>
      </c>
      <c r="G1077" s="48">
        <f t="shared" si="75"/>
        <v>130.54999999999998</v>
      </c>
      <c r="H1077" s="73"/>
      <c r="I1077" s="47">
        <f t="shared" si="76"/>
        <v>0</v>
      </c>
      <c r="J1077" s="47" t="s">
        <v>5844</v>
      </c>
      <c r="K1077" s="610"/>
      <c r="L1077" s="87"/>
    </row>
    <row r="1078" spans="1:12" ht="14.4">
      <c r="A1078" s="8">
        <v>22229</v>
      </c>
      <c r="B1078" s="23" t="s">
        <v>137</v>
      </c>
      <c r="C1078" s="20" t="s">
        <v>170</v>
      </c>
      <c r="D1078" s="610" t="str">
        <f t="shared" si="73"/>
        <v>Фото</v>
      </c>
      <c r="E1078" s="72" t="s">
        <v>351</v>
      </c>
      <c r="F1078" s="51">
        <v>1.8</v>
      </c>
      <c r="G1078" s="48">
        <f t="shared" si="75"/>
        <v>67.14</v>
      </c>
      <c r="H1078" s="73"/>
      <c r="I1078" s="47">
        <f t="shared" si="76"/>
        <v>0</v>
      </c>
      <c r="J1078" s="47" t="s">
        <v>5864</v>
      </c>
      <c r="K1078" s="610"/>
      <c r="L1078" s="87"/>
    </row>
    <row r="1079" spans="1:12" ht="14.4">
      <c r="A1079" s="8">
        <v>22230</v>
      </c>
      <c r="B1079" s="23" t="s">
        <v>137</v>
      </c>
      <c r="C1079" s="20" t="s">
        <v>1331</v>
      </c>
      <c r="D1079" s="610" t="str">
        <f t="shared" si="73"/>
        <v>Фото</v>
      </c>
      <c r="E1079" s="235" t="s">
        <v>351</v>
      </c>
      <c r="F1079" s="51">
        <v>9</v>
      </c>
      <c r="G1079" s="48">
        <f t="shared" si="75"/>
        <v>335.7</v>
      </c>
      <c r="H1079" s="73"/>
      <c r="I1079" s="47">
        <f t="shared" si="76"/>
        <v>0</v>
      </c>
      <c r="J1079" s="47" t="s">
        <v>5823</v>
      </c>
      <c r="K1079" s="610"/>
      <c r="L1079" s="87"/>
    </row>
    <row r="1080" spans="1:12">
      <c r="A1080" s="8">
        <v>22231</v>
      </c>
      <c r="B1080" s="23" t="s">
        <v>137</v>
      </c>
      <c r="C1080" s="20" t="s">
        <v>1332</v>
      </c>
      <c r="D1080" s="610" t="str">
        <f t="shared" si="73"/>
        <v>Фото</v>
      </c>
      <c r="E1080" s="72" t="s">
        <v>351</v>
      </c>
      <c r="F1080" s="51">
        <v>0.15</v>
      </c>
      <c r="G1080" s="48">
        <f t="shared" si="75"/>
        <v>5.5949999999999998</v>
      </c>
      <c r="H1080" s="73"/>
      <c r="I1080" s="47">
        <f t="shared" si="76"/>
        <v>0</v>
      </c>
      <c r="J1080" s="47" t="s">
        <v>5888</v>
      </c>
      <c r="K1080" s="610"/>
    </row>
    <row r="1081" spans="1:12">
      <c r="A1081" s="8">
        <v>11561</v>
      </c>
      <c r="B1081" s="2" t="s">
        <v>137</v>
      </c>
      <c r="C1081" s="32" t="s">
        <v>699</v>
      </c>
      <c r="D1081" s="610" t="str">
        <f t="shared" si="73"/>
        <v>Фото</v>
      </c>
      <c r="E1081" s="344" t="s">
        <v>351</v>
      </c>
      <c r="F1081" s="51">
        <v>1</v>
      </c>
      <c r="G1081" s="48">
        <f t="shared" si="75"/>
        <v>37.299999999999997</v>
      </c>
      <c r="H1081" s="73"/>
      <c r="I1081" s="47">
        <f t="shared" si="76"/>
        <v>0</v>
      </c>
      <c r="J1081" s="47" t="s">
        <v>5887</v>
      </c>
      <c r="K1081" s="610"/>
    </row>
    <row r="1082" spans="1:12">
      <c r="A1082" s="8">
        <v>22232</v>
      </c>
      <c r="B1082" s="23" t="s">
        <v>137</v>
      </c>
      <c r="C1082" s="20" t="s">
        <v>1333</v>
      </c>
      <c r="D1082" s="610" t="str">
        <f t="shared" si="73"/>
        <v>Фото</v>
      </c>
      <c r="E1082" s="72" t="s">
        <v>351</v>
      </c>
      <c r="F1082" s="51">
        <v>1.3</v>
      </c>
      <c r="G1082" s="48">
        <f t="shared" si="75"/>
        <v>48.489999999999995</v>
      </c>
      <c r="H1082" s="73"/>
      <c r="I1082" s="47">
        <f t="shared" si="76"/>
        <v>0</v>
      </c>
      <c r="J1082" s="47" t="s">
        <v>5884</v>
      </c>
      <c r="K1082" s="610"/>
    </row>
    <row r="1083" spans="1:12">
      <c r="A1083" s="8">
        <v>22233</v>
      </c>
      <c r="B1083" s="23" t="s">
        <v>137</v>
      </c>
      <c r="C1083" s="20" t="s">
        <v>4024</v>
      </c>
      <c r="D1083" s="610" t="str">
        <f t="shared" si="73"/>
        <v>Фото</v>
      </c>
      <c r="E1083" s="72" t="s">
        <v>351</v>
      </c>
      <c r="F1083" s="51">
        <v>1.5</v>
      </c>
      <c r="G1083" s="48">
        <f t="shared" si="75"/>
        <v>55.949999999999996</v>
      </c>
      <c r="H1083" s="73"/>
      <c r="I1083" s="47">
        <f t="shared" si="76"/>
        <v>0</v>
      </c>
      <c r="J1083" s="47" t="s">
        <v>5878</v>
      </c>
      <c r="K1083" s="610"/>
    </row>
    <row r="1084" spans="1:12">
      <c r="A1084" s="8">
        <v>22234</v>
      </c>
      <c r="B1084" s="303" t="s">
        <v>73</v>
      </c>
      <c r="C1084" s="32" t="s">
        <v>393</v>
      </c>
      <c r="D1084" s="610" t="str">
        <f t="shared" si="73"/>
        <v>Фото</v>
      </c>
      <c r="E1084" s="577" t="s">
        <v>351</v>
      </c>
      <c r="F1084" s="51">
        <v>1.5</v>
      </c>
      <c r="G1084" s="48">
        <f t="shared" si="75"/>
        <v>55.949999999999996</v>
      </c>
      <c r="H1084" s="76"/>
      <c r="I1084" s="47">
        <f t="shared" si="76"/>
        <v>0</v>
      </c>
      <c r="J1084" s="47" t="s">
        <v>7935</v>
      </c>
      <c r="K1084" s="610"/>
    </row>
    <row r="1085" spans="1:12">
      <c r="A1085" s="10">
        <v>17203</v>
      </c>
      <c r="B1085" s="23" t="s">
        <v>137</v>
      </c>
      <c r="C1085" s="19" t="s">
        <v>3224</v>
      </c>
      <c r="D1085" s="610" t="str">
        <f t="shared" si="73"/>
        <v>Фото</v>
      </c>
      <c r="E1085" s="235" t="s">
        <v>351</v>
      </c>
      <c r="F1085" s="52">
        <v>1</v>
      </c>
      <c r="G1085" s="48">
        <f t="shared" si="75"/>
        <v>37.299999999999997</v>
      </c>
      <c r="H1085" s="73"/>
      <c r="I1085" s="47">
        <f t="shared" si="76"/>
        <v>0</v>
      </c>
      <c r="J1085" s="47" t="s">
        <v>7934</v>
      </c>
      <c r="K1085" s="610"/>
    </row>
    <row r="1086" spans="1:12">
      <c r="A1086" s="8">
        <v>22235</v>
      </c>
      <c r="B1086" s="347" t="s">
        <v>89</v>
      </c>
      <c r="C1086" s="20" t="s">
        <v>1334</v>
      </c>
      <c r="D1086" s="610" t="str">
        <f t="shared" si="73"/>
        <v>Фото</v>
      </c>
      <c r="E1086" s="72" t="s">
        <v>351</v>
      </c>
      <c r="F1086" s="51">
        <v>18</v>
      </c>
      <c r="G1086" s="48">
        <f t="shared" si="75"/>
        <v>671.4</v>
      </c>
      <c r="H1086" s="73"/>
      <c r="I1086" s="47">
        <f t="shared" si="76"/>
        <v>0</v>
      </c>
      <c r="J1086" s="47" t="s">
        <v>5808</v>
      </c>
      <c r="K1086" s="610"/>
    </row>
    <row r="1087" spans="1:12">
      <c r="A1087" s="34">
        <v>27059</v>
      </c>
      <c r="B1087" s="7" t="s">
        <v>137</v>
      </c>
      <c r="C1087" s="18" t="s">
        <v>2426</v>
      </c>
      <c r="D1087" s="610" t="str">
        <f t="shared" si="73"/>
        <v>Фото</v>
      </c>
      <c r="E1087" s="72" t="s">
        <v>351</v>
      </c>
      <c r="F1087" s="50">
        <v>10</v>
      </c>
      <c r="G1087" s="48">
        <f t="shared" si="75"/>
        <v>373</v>
      </c>
      <c r="H1087" s="73"/>
      <c r="I1087" s="47">
        <f t="shared" si="76"/>
        <v>0</v>
      </c>
      <c r="J1087" s="47" t="s">
        <v>5811</v>
      </c>
      <c r="K1087" s="610"/>
    </row>
    <row r="1088" spans="1:12">
      <c r="A1088" s="34">
        <v>28384</v>
      </c>
      <c r="B1088" s="347" t="s">
        <v>89</v>
      </c>
      <c r="C1088" s="18" t="s">
        <v>1335</v>
      </c>
      <c r="D1088" s="610" t="str">
        <f t="shared" si="73"/>
        <v>Фото</v>
      </c>
      <c r="E1088" s="72" t="s">
        <v>351</v>
      </c>
      <c r="F1088" s="50">
        <v>10</v>
      </c>
      <c r="G1088" s="48">
        <f t="shared" ref="G1088:G1113" si="77">I$2*F1088</f>
        <v>373</v>
      </c>
      <c r="H1088" s="73"/>
      <c r="I1088" s="47">
        <f t="shared" si="76"/>
        <v>0</v>
      </c>
      <c r="J1088" s="47" t="s">
        <v>5810</v>
      </c>
      <c r="K1088" s="610"/>
    </row>
    <row r="1089" spans="1:12">
      <c r="A1089" s="34">
        <v>27071</v>
      </c>
      <c r="B1089" s="24" t="s">
        <v>137</v>
      </c>
      <c r="C1089" s="21" t="s">
        <v>1336</v>
      </c>
      <c r="D1089" s="610" t="str">
        <f t="shared" si="73"/>
        <v>Фото</v>
      </c>
      <c r="E1089" s="72" t="s">
        <v>351</v>
      </c>
      <c r="F1089" s="50">
        <v>6</v>
      </c>
      <c r="G1089" s="48">
        <f t="shared" si="77"/>
        <v>223.79999999999998</v>
      </c>
      <c r="H1089" s="73"/>
      <c r="I1089" s="47">
        <f t="shared" si="76"/>
        <v>0</v>
      </c>
      <c r="J1089" s="47" t="s">
        <v>5832</v>
      </c>
      <c r="K1089" s="610"/>
    </row>
    <row r="1090" spans="1:12">
      <c r="A1090" s="34">
        <v>27055</v>
      </c>
      <c r="B1090" s="24" t="s">
        <v>137</v>
      </c>
      <c r="C1090" s="18" t="s">
        <v>2942</v>
      </c>
      <c r="D1090" s="610" t="str">
        <f t="shared" si="73"/>
        <v>Фото</v>
      </c>
      <c r="E1090" s="72" t="s">
        <v>351</v>
      </c>
      <c r="F1090" s="50">
        <v>2</v>
      </c>
      <c r="G1090" s="48">
        <f t="shared" si="77"/>
        <v>74.599999999999994</v>
      </c>
      <c r="H1090" s="73"/>
      <c r="I1090" s="47">
        <f t="shared" si="76"/>
        <v>0</v>
      </c>
      <c r="J1090" s="47" t="s">
        <v>5851</v>
      </c>
      <c r="K1090" s="610"/>
    </row>
    <row r="1091" spans="1:12" ht="14.4">
      <c r="A1091" s="9">
        <v>40590</v>
      </c>
      <c r="B1091" s="24" t="s">
        <v>137</v>
      </c>
      <c r="C1091" s="20" t="s">
        <v>2993</v>
      </c>
      <c r="D1091" s="610" t="str">
        <f t="shared" si="73"/>
        <v>Фото</v>
      </c>
      <c r="E1091" s="534" t="s">
        <v>134</v>
      </c>
      <c r="F1091" s="54">
        <v>3</v>
      </c>
      <c r="G1091" s="48">
        <f t="shared" si="77"/>
        <v>111.89999999999999</v>
      </c>
      <c r="H1091" s="73"/>
      <c r="I1091" s="47">
        <f t="shared" si="76"/>
        <v>0</v>
      </c>
      <c r="J1091" s="47" t="s">
        <v>5852</v>
      </c>
      <c r="K1091" s="610"/>
    </row>
    <row r="1092" spans="1:12">
      <c r="A1092" s="9">
        <v>23800</v>
      </c>
      <c r="B1092" s="347" t="s">
        <v>89</v>
      </c>
      <c r="C1092" s="20" t="s">
        <v>1337</v>
      </c>
      <c r="D1092" s="610" t="str">
        <f t="shared" si="73"/>
        <v>Фото</v>
      </c>
      <c r="E1092" s="235" t="s">
        <v>351</v>
      </c>
      <c r="F1092" s="50">
        <v>2</v>
      </c>
      <c r="G1092" s="48">
        <f t="shared" si="77"/>
        <v>74.599999999999994</v>
      </c>
      <c r="H1092" s="76"/>
      <c r="I1092" s="47">
        <f t="shared" si="76"/>
        <v>0</v>
      </c>
      <c r="J1092" s="47" t="s">
        <v>5850</v>
      </c>
      <c r="K1092" s="610"/>
    </row>
    <row r="1093" spans="1:12" ht="14.4">
      <c r="A1093" s="34">
        <v>40586</v>
      </c>
      <c r="B1093" s="24" t="s">
        <v>137</v>
      </c>
      <c r="C1093" s="481" t="s">
        <v>2939</v>
      </c>
      <c r="D1093" s="610" t="str">
        <f t="shared" si="73"/>
        <v>Фото</v>
      </c>
      <c r="E1093" s="72" t="s">
        <v>351</v>
      </c>
      <c r="F1093" s="54">
        <v>2.5</v>
      </c>
      <c r="G1093" s="48">
        <f t="shared" si="77"/>
        <v>93.25</v>
      </c>
      <c r="H1093" s="76"/>
      <c r="I1093" s="47">
        <f t="shared" si="76"/>
        <v>0</v>
      </c>
      <c r="J1093" s="47" t="s">
        <v>5849</v>
      </c>
      <c r="K1093" s="610"/>
    </row>
    <row r="1094" spans="1:12">
      <c r="A1094" s="34">
        <v>27060</v>
      </c>
      <c r="B1094" s="347" t="s">
        <v>89</v>
      </c>
      <c r="C1094" s="18" t="s">
        <v>3753</v>
      </c>
      <c r="D1094" s="610" t="str">
        <f t="shared" si="73"/>
        <v>Фото</v>
      </c>
      <c r="E1094" s="72" t="s">
        <v>351</v>
      </c>
      <c r="F1094" s="50">
        <v>12</v>
      </c>
      <c r="G1094" s="48">
        <f t="shared" si="77"/>
        <v>447.59999999999997</v>
      </c>
      <c r="H1094" s="73"/>
      <c r="I1094" s="47">
        <f t="shared" si="76"/>
        <v>0</v>
      </c>
      <c r="J1094" s="47" t="s">
        <v>8111</v>
      </c>
      <c r="K1094" s="610"/>
    </row>
    <row r="1095" spans="1:12">
      <c r="A1095" s="8">
        <v>22220</v>
      </c>
      <c r="B1095" s="23" t="s">
        <v>137</v>
      </c>
      <c r="C1095" s="32" t="s">
        <v>1338</v>
      </c>
      <c r="D1095" s="610" t="str">
        <f t="shared" ref="D1095:D1158" si="78">HYPERLINK(J1095,"Фото")</f>
        <v>Фото</v>
      </c>
      <c r="E1095" s="235" t="s">
        <v>351</v>
      </c>
      <c r="F1095" s="51">
        <v>3</v>
      </c>
      <c r="G1095" s="48">
        <f t="shared" si="77"/>
        <v>111.89999999999999</v>
      </c>
      <c r="H1095" s="76"/>
      <c r="I1095" s="47">
        <f t="shared" si="76"/>
        <v>0</v>
      </c>
      <c r="J1095" s="47" t="s">
        <v>5856</v>
      </c>
      <c r="K1095" s="610"/>
    </row>
    <row r="1096" spans="1:12">
      <c r="A1096" s="34">
        <v>27058</v>
      </c>
      <c r="B1096" s="347" t="s">
        <v>89</v>
      </c>
      <c r="C1096" s="22" t="s">
        <v>1339</v>
      </c>
      <c r="D1096" s="610" t="str">
        <f t="shared" si="78"/>
        <v>Фото</v>
      </c>
      <c r="E1096" s="72" t="s">
        <v>351</v>
      </c>
      <c r="F1096" s="50">
        <v>18</v>
      </c>
      <c r="G1096" s="48">
        <f t="shared" si="77"/>
        <v>671.4</v>
      </c>
      <c r="H1096" s="73"/>
      <c r="I1096" s="47">
        <f t="shared" si="76"/>
        <v>0</v>
      </c>
      <c r="J1096" s="47" t="s">
        <v>5809</v>
      </c>
      <c r="K1096" s="610"/>
    </row>
    <row r="1097" spans="1:12">
      <c r="A1097" s="34">
        <v>27072</v>
      </c>
      <c r="B1097" s="347" t="s">
        <v>89</v>
      </c>
      <c r="C1097" s="21" t="s">
        <v>2481</v>
      </c>
      <c r="D1097" s="610" t="str">
        <f t="shared" si="78"/>
        <v>Фото</v>
      </c>
      <c r="E1097" s="72" t="s">
        <v>351</v>
      </c>
      <c r="F1097" s="48">
        <v>13</v>
      </c>
      <c r="G1097" s="48">
        <f t="shared" si="77"/>
        <v>484.9</v>
      </c>
      <c r="H1097" s="73"/>
      <c r="I1097" s="47">
        <f t="shared" si="76"/>
        <v>0</v>
      </c>
      <c r="J1097" s="47" t="s">
        <v>5820</v>
      </c>
      <c r="K1097" s="610"/>
    </row>
    <row r="1098" spans="1:12">
      <c r="A1098" s="34">
        <v>27061</v>
      </c>
      <c r="B1098" s="24" t="s">
        <v>137</v>
      </c>
      <c r="C1098" s="18" t="s">
        <v>3233</v>
      </c>
      <c r="D1098" s="610" t="str">
        <f t="shared" si="78"/>
        <v>Фото</v>
      </c>
      <c r="E1098" s="72" t="s">
        <v>351</v>
      </c>
      <c r="F1098" s="50">
        <v>1.3</v>
      </c>
      <c r="G1098" s="48">
        <f t="shared" si="77"/>
        <v>48.489999999999995</v>
      </c>
      <c r="H1098" s="73"/>
      <c r="I1098" s="47">
        <f t="shared" ref="I1098:I1113" si="79">F1098*H1098</f>
        <v>0</v>
      </c>
      <c r="J1098" s="47" t="s">
        <v>5885</v>
      </c>
      <c r="K1098" s="610"/>
    </row>
    <row r="1099" spans="1:12">
      <c r="A1099" s="8">
        <v>22237</v>
      </c>
      <c r="B1099" s="23" t="s">
        <v>137</v>
      </c>
      <c r="C1099" s="20" t="s">
        <v>3043</v>
      </c>
      <c r="D1099" s="610" t="str">
        <f t="shared" si="78"/>
        <v>Фото</v>
      </c>
      <c r="E1099" s="72" t="s">
        <v>351</v>
      </c>
      <c r="F1099" s="51">
        <v>0.4</v>
      </c>
      <c r="G1099" s="48">
        <f t="shared" si="77"/>
        <v>14.92</v>
      </c>
      <c r="H1099" s="73"/>
      <c r="I1099" s="47">
        <f t="shared" si="79"/>
        <v>0</v>
      </c>
      <c r="J1099" s="47" t="s">
        <v>5886</v>
      </c>
      <c r="K1099" s="610"/>
    </row>
    <row r="1100" spans="1:12">
      <c r="A1100" s="8">
        <v>22238</v>
      </c>
      <c r="B1100" s="23" t="s">
        <v>137</v>
      </c>
      <c r="C1100" s="32" t="s">
        <v>3029</v>
      </c>
      <c r="D1100" s="610" t="str">
        <f t="shared" si="78"/>
        <v>Фото</v>
      </c>
      <c r="E1100" s="72" t="s">
        <v>351</v>
      </c>
      <c r="F1100" s="51">
        <v>1.2</v>
      </c>
      <c r="G1100" s="48">
        <f t="shared" si="77"/>
        <v>44.76</v>
      </c>
      <c r="H1100" s="73"/>
      <c r="I1100" s="47">
        <f t="shared" si="79"/>
        <v>0</v>
      </c>
      <c r="J1100" s="47" t="s">
        <v>5871</v>
      </c>
      <c r="K1100" s="610"/>
    </row>
    <row r="1101" spans="1:12">
      <c r="A1101" s="8">
        <v>40309</v>
      </c>
      <c r="B1101" s="23" t="s">
        <v>137</v>
      </c>
      <c r="C1101" s="32" t="s">
        <v>1352</v>
      </c>
      <c r="D1101" s="610" t="str">
        <f t="shared" si="78"/>
        <v>Фото</v>
      </c>
      <c r="E1101" s="72" t="s">
        <v>351</v>
      </c>
      <c r="F1101" s="51">
        <v>0.6</v>
      </c>
      <c r="G1101" s="48">
        <f t="shared" si="77"/>
        <v>22.38</v>
      </c>
      <c r="H1101" s="73"/>
      <c r="I1101" s="47">
        <f t="shared" si="79"/>
        <v>0</v>
      </c>
      <c r="J1101" s="47" t="s">
        <v>5894</v>
      </c>
      <c r="K1101" s="610"/>
    </row>
    <row r="1102" spans="1:12">
      <c r="A1102" s="34">
        <v>27064</v>
      </c>
      <c r="B1102" s="24" t="s">
        <v>137</v>
      </c>
      <c r="C1102" s="18" t="s">
        <v>2832</v>
      </c>
      <c r="D1102" s="610" t="str">
        <f t="shared" si="78"/>
        <v>Фото</v>
      </c>
      <c r="E1102" s="72" t="s">
        <v>351</v>
      </c>
      <c r="F1102" s="48">
        <v>10</v>
      </c>
      <c r="G1102" s="48">
        <f t="shared" si="77"/>
        <v>373</v>
      </c>
      <c r="H1102" s="73"/>
      <c r="I1102" s="47">
        <f t="shared" si="79"/>
        <v>0</v>
      </c>
      <c r="J1102" s="47" t="s">
        <v>5824</v>
      </c>
      <c r="K1102" s="610"/>
    </row>
    <row r="1103" spans="1:12">
      <c r="A1103" s="34">
        <v>27065</v>
      </c>
      <c r="B1103" s="347" t="s">
        <v>89</v>
      </c>
      <c r="C1103" s="18" t="s">
        <v>3090</v>
      </c>
      <c r="D1103" s="610" t="str">
        <f t="shared" si="78"/>
        <v>Фото</v>
      </c>
      <c r="E1103" s="72" t="s">
        <v>351</v>
      </c>
      <c r="F1103" s="50">
        <v>6.5</v>
      </c>
      <c r="G1103" s="48">
        <f t="shared" si="77"/>
        <v>242.45</v>
      </c>
      <c r="H1103" s="73"/>
      <c r="I1103" s="47">
        <f t="shared" si="79"/>
        <v>0</v>
      </c>
      <c r="J1103" s="47" t="s">
        <v>5834</v>
      </c>
      <c r="K1103" s="610"/>
    </row>
    <row r="1104" spans="1:12" ht="14.4">
      <c r="A1104" s="8">
        <v>22239</v>
      </c>
      <c r="B1104" s="23" t="s">
        <v>137</v>
      </c>
      <c r="C1104" s="371" t="s">
        <v>1341</v>
      </c>
      <c r="D1104" s="610" t="str">
        <f t="shared" si="78"/>
        <v>Фото</v>
      </c>
      <c r="E1104" s="72" t="s">
        <v>351</v>
      </c>
      <c r="F1104" s="51">
        <v>0.7</v>
      </c>
      <c r="G1104" s="48">
        <f t="shared" si="77"/>
        <v>26.109999999999996</v>
      </c>
      <c r="H1104" s="73"/>
      <c r="I1104" s="47">
        <f t="shared" si="79"/>
        <v>0</v>
      </c>
      <c r="J1104" s="47" t="s">
        <v>5898</v>
      </c>
      <c r="K1104" s="610"/>
      <c r="L1104" s="87"/>
    </row>
    <row r="1105" spans="1:12">
      <c r="A1105" s="34">
        <v>11602</v>
      </c>
      <c r="B1105" s="304" t="s">
        <v>154</v>
      </c>
      <c r="C1105" s="18" t="s">
        <v>3616</v>
      </c>
      <c r="D1105" s="610" t="str">
        <f t="shared" si="78"/>
        <v>Фото</v>
      </c>
      <c r="E1105" s="235" t="s">
        <v>351</v>
      </c>
      <c r="F1105" s="50">
        <v>1.7</v>
      </c>
      <c r="G1105" s="48">
        <f t="shared" si="77"/>
        <v>63.41</v>
      </c>
      <c r="H1105" s="76"/>
      <c r="I1105" s="47">
        <f t="shared" si="79"/>
        <v>0</v>
      </c>
      <c r="J1105" s="47" t="s">
        <v>7930</v>
      </c>
      <c r="K1105" s="610"/>
    </row>
    <row r="1106" spans="1:12" ht="14.4">
      <c r="A1106" s="34">
        <v>36033</v>
      </c>
      <c r="B1106" s="336" t="s">
        <v>140</v>
      </c>
      <c r="C1106" s="22" t="s">
        <v>723</v>
      </c>
      <c r="D1106" s="610" t="str">
        <f t="shared" si="78"/>
        <v>Фото</v>
      </c>
      <c r="E1106" s="72" t="s">
        <v>351</v>
      </c>
      <c r="F1106" s="50">
        <v>2.5</v>
      </c>
      <c r="G1106" s="48">
        <f t="shared" si="77"/>
        <v>93.25</v>
      </c>
      <c r="H1106" s="73"/>
      <c r="I1106" s="47">
        <f t="shared" si="79"/>
        <v>0</v>
      </c>
      <c r="J1106" s="47" t="s">
        <v>7938</v>
      </c>
      <c r="K1106" s="610"/>
      <c r="L1106" s="87"/>
    </row>
    <row r="1107" spans="1:12" ht="14.4">
      <c r="A1107" s="34">
        <v>25191</v>
      </c>
      <c r="B1107" s="338" t="s">
        <v>111</v>
      </c>
      <c r="C1107" s="22" t="s">
        <v>723</v>
      </c>
      <c r="D1107" s="610" t="str">
        <f t="shared" si="78"/>
        <v>Фото</v>
      </c>
      <c r="E1107" s="235" t="s">
        <v>351</v>
      </c>
      <c r="F1107" s="50">
        <v>1</v>
      </c>
      <c r="G1107" s="48">
        <f t="shared" si="77"/>
        <v>37.299999999999997</v>
      </c>
      <c r="H1107" s="76"/>
      <c r="I1107" s="47">
        <f t="shared" si="79"/>
        <v>0</v>
      </c>
      <c r="J1107" s="47" t="s">
        <v>7937</v>
      </c>
      <c r="K1107" s="610"/>
      <c r="L1107" s="87"/>
    </row>
    <row r="1108" spans="1:12">
      <c r="A1108" s="34">
        <v>25190</v>
      </c>
      <c r="B1108" s="305" t="s">
        <v>160</v>
      </c>
      <c r="C1108" s="18" t="s">
        <v>588</v>
      </c>
      <c r="D1108" s="610" t="str">
        <f t="shared" si="78"/>
        <v>Фото</v>
      </c>
      <c r="E1108" s="235" t="s">
        <v>351</v>
      </c>
      <c r="F1108" s="50">
        <v>1</v>
      </c>
      <c r="G1108" s="48">
        <f t="shared" si="77"/>
        <v>37.299999999999997</v>
      </c>
      <c r="H1108" s="76"/>
      <c r="I1108" s="47">
        <f t="shared" si="79"/>
        <v>0</v>
      </c>
      <c r="J1108" s="47" t="s">
        <v>5210</v>
      </c>
      <c r="K1108" s="610"/>
    </row>
    <row r="1109" spans="1:12" ht="14.4">
      <c r="A1109" s="34">
        <v>40137</v>
      </c>
      <c r="B1109" s="455" t="s">
        <v>133</v>
      </c>
      <c r="C1109" s="18" t="s">
        <v>3760</v>
      </c>
      <c r="D1109" s="610" t="str">
        <f t="shared" si="78"/>
        <v>Фото</v>
      </c>
      <c r="E1109" s="72" t="s">
        <v>351</v>
      </c>
      <c r="F1109" s="50">
        <v>6</v>
      </c>
      <c r="G1109" s="48">
        <f t="shared" si="77"/>
        <v>223.79999999999998</v>
      </c>
      <c r="H1109" s="73"/>
      <c r="I1109" s="47">
        <f t="shared" si="79"/>
        <v>0</v>
      </c>
      <c r="J1109" s="47" t="s">
        <v>5845</v>
      </c>
      <c r="K1109" s="610"/>
      <c r="L1109" s="87"/>
    </row>
    <row r="1110" spans="1:12" ht="14.4">
      <c r="A1110" s="2">
        <v>28362</v>
      </c>
      <c r="B1110" s="23" t="s">
        <v>137</v>
      </c>
      <c r="C1110" s="372" t="s">
        <v>4494</v>
      </c>
      <c r="D1110" s="610" t="str">
        <f t="shared" si="78"/>
        <v>Фото</v>
      </c>
      <c r="E1110" s="72" t="s">
        <v>351</v>
      </c>
      <c r="F1110" s="51">
        <v>1</v>
      </c>
      <c r="G1110" s="48">
        <f t="shared" si="77"/>
        <v>37.299999999999997</v>
      </c>
      <c r="H1110" s="73"/>
      <c r="I1110" s="47">
        <f t="shared" si="79"/>
        <v>0</v>
      </c>
      <c r="J1110" s="47" t="s">
        <v>5890</v>
      </c>
      <c r="K1110" s="610"/>
      <c r="L1110" s="87"/>
    </row>
    <row r="1111" spans="1:12" ht="14.4">
      <c r="A1111" s="8">
        <v>22240</v>
      </c>
      <c r="B1111" s="23" t="s">
        <v>137</v>
      </c>
      <c r="C1111" s="371" t="s">
        <v>4457</v>
      </c>
      <c r="D1111" s="610" t="str">
        <f t="shared" si="78"/>
        <v>Фото</v>
      </c>
      <c r="E1111" s="72" t="s">
        <v>351</v>
      </c>
      <c r="F1111" s="51">
        <v>4</v>
      </c>
      <c r="G1111" s="48">
        <f t="shared" si="77"/>
        <v>149.19999999999999</v>
      </c>
      <c r="H1111" s="73"/>
      <c r="I1111" s="47">
        <f t="shared" si="79"/>
        <v>0</v>
      </c>
      <c r="J1111" s="47" t="s">
        <v>5860</v>
      </c>
      <c r="K1111" s="610"/>
      <c r="L1111" s="87"/>
    </row>
    <row r="1112" spans="1:12" ht="14.4">
      <c r="A1112" s="34">
        <v>27074</v>
      </c>
      <c r="B1112" s="23" t="s">
        <v>137</v>
      </c>
      <c r="C1112" s="22" t="s">
        <v>4351</v>
      </c>
      <c r="D1112" s="610" t="str">
        <f t="shared" si="78"/>
        <v>Фото</v>
      </c>
      <c r="E1112" s="72" t="s">
        <v>351</v>
      </c>
      <c r="F1112" s="48">
        <v>1.7</v>
      </c>
      <c r="G1112" s="48">
        <f t="shared" si="77"/>
        <v>63.41</v>
      </c>
      <c r="H1112" s="73"/>
      <c r="I1112" s="47">
        <f t="shared" si="79"/>
        <v>0</v>
      </c>
      <c r="J1112" s="47" t="s">
        <v>5873</v>
      </c>
      <c r="K1112" s="610"/>
      <c r="L1112" s="87"/>
    </row>
    <row r="1113" spans="1:12" ht="14.4">
      <c r="A1113" s="34">
        <v>27069</v>
      </c>
      <c r="B1113" s="23" t="s">
        <v>137</v>
      </c>
      <c r="C1113" s="22" t="s">
        <v>568</v>
      </c>
      <c r="D1113" s="610" t="str">
        <f t="shared" si="78"/>
        <v>Фото</v>
      </c>
      <c r="E1113" s="72" t="s">
        <v>351</v>
      </c>
      <c r="F1113" s="50">
        <v>0.4</v>
      </c>
      <c r="G1113" s="48">
        <f t="shared" si="77"/>
        <v>14.92</v>
      </c>
      <c r="H1113" s="73"/>
      <c r="I1113" s="47">
        <f t="shared" si="79"/>
        <v>0</v>
      </c>
      <c r="J1113" s="47" t="s">
        <v>5899</v>
      </c>
      <c r="K1113" s="610"/>
      <c r="L1113" s="87"/>
    </row>
    <row r="1114" spans="1:12" ht="17.399999999999999">
      <c r="A1114" s="152"/>
      <c r="B1114" s="383" t="s">
        <v>1644</v>
      </c>
      <c r="C1114" s="154" t="s">
        <v>831</v>
      </c>
      <c r="D1114" s="610"/>
      <c r="E1114" s="243"/>
      <c r="F1114" s="155"/>
      <c r="G1114" s="147"/>
      <c r="H1114" s="156"/>
      <c r="I1114" s="149"/>
      <c r="J1114" s="149" t="e">
        <v>#N/A</v>
      </c>
      <c r="K1114" s="610"/>
      <c r="L1114" s="87"/>
    </row>
    <row r="1115" spans="1:12" ht="151.35" customHeight="1">
      <c r="A1115" s="434"/>
      <c r="B1115" s="437"/>
      <c r="C1115" s="435"/>
      <c r="D1115" s="610"/>
      <c r="E1115" s="241"/>
      <c r="F1115" s="117"/>
      <c r="G1115" s="105"/>
      <c r="H1115" s="111"/>
      <c r="I1115" s="107"/>
      <c r="J1115" s="107" t="e">
        <v>#N/A</v>
      </c>
      <c r="K1115" s="610"/>
      <c r="L1115" s="87"/>
    </row>
    <row r="1116" spans="1:12" ht="14.4">
      <c r="A1116" s="34">
        <v>13348</v>
      </c>
      <c r="B1116" s="436" t="s">
        <v>137</v>
      </c>
      <c r="C1116" s="31" t="s">
        <v>1357</v>
      </c>
      <c r="D1116" s="610" t="str">
        <f t="shared" si="78"/>
        <v>Фото</v>
      </c>
      <c r="E1116" s="569" t="s">
        <v>134</v>
      </c>
      <c r="F1116" s="51">
        <v>11</v>
      </c>
      <c r="G1116" s="48">
        <f t="shared" ref="G1116:G1160" si="80">I$2*F1116</f>
        <v>410.29999999999995</v>
      </c>
      <c r="H1116" s="73"/>
      <c r="I1116" s="47">
        <f t="shared" ref="I1116:I1160" si="81">F1116*H1116</f>
        <v>0</v>
      </c>
      <c r="J1116" s="47" t="s">
        <v>6745</v>
      </c>
      <c r="K1116" s="610"/>
      <c r="L1116" s="87"/>
    </row>
    <row r="1117" spans="1:12" ht="14.4">
      <c r="A1117" s="34">
        <v>14244</v>
      </c>
      <c r="B1117" s="24" t="s">
        <v>137</v>
      </c>
      <c r="C1117" s="18" t="s">
        <v>1358</v>
      </c>
      <c r="D1117" s="610" t="str">
        <f t="shared" si="78"/>
        <v>Фото</v>
      </c>
      <c r="E1117" s="235" t="s">
        <v>351</v>
      </c>
      <c r="F1117" s="50">
        <v>5</v>
      </c>
      <c r="G1117" s="48">
        <f t="shared" si="80"/>
        <v>186.5</v>
      </c>
      <c r="H1117" s="73"/>
      <c r="I1117" s="47">
        <f t="shared" si="81"/>
        <v>0</v>
      </c>
      <c r="J1117" s="47" t="s">
        <v>6746</v>
      </c>
      <c r="K1117" s="610"/>
      <c r="L1117" s="87"/>
    </row>
    <row r="1118" spans="1:12" ht="14.4">
      <c r="A1118" s="34">
        <v>11748</v>
      </c>
      <c r="B1118" s="7" t="s">
        <v>137</v>
      </c>
      <c r="C1118" s="18" t="s">
        <v>1793</v>
      </c>
      <c r="D1118" s="610" t="str">
        <f t="shared" si="78"/>
        <v>Фото</v>
      </c>
      <c r="E1118" s="569" t="s">
        <v>134</v>
      </c>
      <c r="F1118" s="50">
        <v>150</v>
      </c>
      <c r="G1118" s="48">
        <f t="shared" si="80"/>
        <v>5595</v>
      </c>
      <c r="H1118" s="73"/>
      <c r="I1118" s="47">
        <f t="shared" si="81"/>
        <v>0</v>
      </c>
      <c r="J1118" s="47" t="s">
        <v>7403</v>
      </c>
      <c r="K1118" s="610"/>
      <c r="L1118" s="87"/>
    </row>
    <row r="1119" spans="1:12" ht="14.4">
      <c r="A1119" s="34">
        <v>14002</v>
      </c>
      <c r="B1119" s="24" t="s">
        <v>137</v>
      </c>
      <c r="C1119" s="18" t="s">
        <v>61</v>
      </c>
      <c r="D1119" s="610" t="str">
        <f t="shared" si="78"/>
        <v>Фото</v>
      </c>
      <c r="E1119" s="235" t="s">
        <v>351</v>
      </c>
      <c r="F1119" s="50">
        <v>13</v>
      </c>
      <c r="G1119" s="48">
        <f t="shared" si="80"/>
        <v>484.9</v>
      </c>
      <c r="H1119" s="73"/>
      <c r="I1119" s="47">
        <f t="shared" si="81"/>
        <v>0</v>
      </c>
      <c r="J1119" s="47" t="s">
        <v>5374</v>
      </c>
      <c r="K1119" s="610"/>
      <c r="L1119" s="87"/>
    </row>
    <row r="1120" spans="1:12">
      <c r="A1120" s="34">
        <v>22264</v>
      </c>
      <c r="B1120" s="24" t="s">
        <v>137</v>
      </c>
      <c r="C1120" s="345" t="s">
        <v>4054</v>
      </c>
      <c r="D1120" s="610" t="str">
        <f t="shared" si="78"/>
        <v>Фото</v>
      </c>
      <c r="E1120" s="72" t="s">
        <v>351</v>
      </c>
      <c r="F1120" s="51">
        <v>3.5</v>
      </c>
      <c r="G1120" s="48">
        <f t="shared" si="80"/>
        <v>130.54999999999998</v>
      </c>
      <c r="H1120" s="73"/>
      <c r="I1120" s="47">
        <f t="shared" si="81"/>
        <v>0</v>
      </c>
      <c r="J1120" s="47" t="s">
        <v>6761</v>
      </c>
      <c r="K1120" s="610"/>
    </row>
    <row r="1121" spans="1:11">
      <c r="A1121" s="6">
        <v>29004</v>
      </c>
      <c r="B1121" s="23" t="s">
        <v>137</v>
      </c>
      <c r="C1121" s="17" t="s">
        <v>1359</v>
      </c>
      <c r="D1121" s="610" t="str">
        <f t="shared" si="78"/>
        <v>Фото</v>
      </c>
      <c r="E1121" s="72" t="s">
        <v>351</v>
      </c>
      <c r="F1121" s="51">
        <v>0.6</v>
      </c>
      <c r="G1121" s="48">
        <f t="shared" si="80"/>
        <v>22.38</v>
      </c>
      <c r="H1121" s="73"/>
      <c r="I1121" s="47">
        <f t="shared" si="81"/>
        <v>0</v>
      </c>
      <c r="J1121" s="47" t="s">
        <v>6760</v>
      </c>
      <c r="K1121" s="610"/>
    </row>
    <row r="1122" spans="1:11" ht="14.4">
      <c r="A1122" s="4">
        <v>12560</v>
      </c>
      <c r="B1122" s="24" t="s">
        <v>137</v>
      </c>
      <c r="C1122" s="20" t="s">
        <v>3551</v>
      </c>
      <c r="D1122" s="610" t="str">
        <f t="shared" si="78"/>
        <v>Фото</v>
      </c>
      <c r="E1122" s="239" t="s">
        <v>351</v>
      </c>
      <c r="F1122" s="52">
        <v>3</v>
      </c>
      <c r="G1122" s="48">
        <f t="shared" si="80"/>
        <v>111.89999999999999</v>
      </c>
      <c r="H1122" s="73"/>
      <c r="I1122" s="47">
        <f t="shared" si="81"/>
        <v>0</v>
      </c>
      <c r="J1122" s="47" t="s">
        <v>6767</v>
      </c>
      <c r="K1122" s="610"/>
    </row>
    <row r="1123" spans="1:11">
      <c r="A1123" s="34">
        <v>16072</v>
      </c>
      <c r="B1123" s="24" t="s">
        <v>137</v>
      </c>
      <c r="C1123" s="18" t="s">
        <v>1360</v>
      </c>
      <c r="D1123" s="610" t="str">
        <f t="shared" si="78"/>
        <v>Фото</v>
      </c>
      <c r="E1123" s="235" t="s">
        <v>351</v>
      </c>
      <c r="F1123" s="50">
        <v>12</v>
      </c>
      <c r="G1123" s="48">
        <f t="shared" si="80"/>
        <v>447.59999999999997</v>
      </c>
      <c r="H1123" s="73"/>
      <c r="I1123" s="47">
        <f t="shared" si="81"/>
        <v>0</v>
      </c>
      <c r="J1123" s="47" t="s">
        <v>6769</v>
      </c>
      <c r="K1123" s="610"/>
    </row>
    <row r="1124" spans="1:11">
      <c r="A1124" s="34">
        <v>11737</v>
      </c>
      <c r="B1124" s="303" t="s">
        <v>538</v>
      </c>
      <c r="C1124" s="18" t="s">
        <v>1759</v>
      </c>
      <c r="D1124" s="610" t="str">
        <f t="shared" si="78"/>
        <v>Фото</v>
      </c>
      <c r="E1124" s="539" t="s">
        <v>134</v>
      </c>
      <c r="F1124" s="50">
        <v>10</v>
      </c>
      <c r="G1124" s="48">
        <f t="shared" si="80"/>
        <v>373</v>
      </c>
      <c r="H1124" s="73"/>
      <c r="I1124" s="47">
        <f t="shared" si="81"/>
        <v>0</v>
      </c>
      <c r="J1124" s="47" t="s">
        <v>7414</v>
      </c>
      <c r="K1124" s="610"/>
    </row>
    <row r="1125" spans="1:11">
      <c r="A1125" s="34">
        <v>19013</v>
      </c>
      <c r="B1125" s="24" t="s">
        <v>137</v>
      </c>
      <c r="C1125" s="18" t="s">
        <v>1361</v>
      </c>
      <c r="D1125" s="610" t="str">
        <f t="shared" si="78"/>
        <v>Фото</v>
      </c>
      <c r="E1125" s="235" t="s">
        <v>351</v>
      </c>
      <c r="F1125" s="50">
        <v>1</v>
      </c>
      <c r="G1125" s="48">
        <f t="shared" si="80"/>
        <v>37.299999999999997</v>
      </c>
      <c r="H1125" s="73"/>
      <c r="I1125" s="47">
        <f t="shared" si="81"/>
        <v>0</v>
      </c>
      <c r="J1125" s="47" t="s">
        <v>6771</v>
      </c>
      <c r="K1125" s="610"/>
    </row>
    <row r="1126" spans="1:11">
      <c r="A1126" s="34">
        <v>13752</v>
      </c>
      <c r="B1126" s="24" t="s">
        <v>137</v>
      </c>
      <c r="C1126" s="18" t="s">
        <v>3585</v>
      </c>
      <c r="D1126" s="610" t="str">
        <f t="shared" si="78"/>
        <v>Фото</v>
      </c>
      <c r="E1126" s="235" t="s">
        <v>351</v>
      </c>
      <c r="F1126" s="50">
        <v>2</v>
      </c>
      <c r="G1126" s="48">
        <f t="shared" si="80"/>
        <v>74.599999999999994</v>
      </c>
      <c r="H1126" s="73"/>
      <c r="I1126" s="47">
        <f t="shared" si="81"/>
        <v>0</v>
      </c>
      <c r="J1126" s="47" t="s">
        <v>6784</v>
      </c>
      <c r="K1126" s="610"/>
    </row>
    <row r="1127" spans="1:11">
      <c r="A1127" s="34">
        <v>28408</v>
      </c>
      <c r="B1127" s="24" t="s">
        <v>137</v>
      </c>
      <c r="C1127" s="17" t="s">
        <v>3602</v>
      </c>
      <c r="D1127" s="610" t="str">
        <f t="shared" si="78"/>
        <v>Фото</v>
      </c>
      <c r="E1127" s="235" t="s">
        <v>351</v>
      </c>
      <c r="F1127" s="51">
        <v>3.5</v>
      </c>
      <c r="G1127" s="48">
        <f t="shared" si="80"/>
        <v>130.54999999999998</v>
      </c>
      <c r="H1127" s="73"/>
      <c r="I1127" s="47">
        <f t="shared" si="81"/>
        <v>0</v>
      </c>
      <c r="J1127" s="47" t="s">
        <v>6778</v>
      </c>
      <c r="K1127" s="610"/>
    </row>
    <row r="1128" spans="1:11">
      <c r="A1128" s="34">
        <v>19006</v>
      </c>
      <c r="B1128" s="489" t="s">
        <v>137</v>
      </c>
      <c r="C1128" s="18" t="s">
        <v>1362</v>
      </c>
      <c r="D1128" s="610" t="str">
        <f t="shared" si="78"/>
        <v>Фото</v>
      </c>
      <c r="E1128" s="235" t="s">
        <v>351</v>
      </c>
      <c r="F1128" s="50">
        <v>14</v>
      </c>
      <c r="G1128" s="48">
        <f t="shared" si="80"/>
        <v>522.19999999999993</v>
      </c>
      <c r="H1128" s="73"/>
      <c r="I1128" s="47">
        <f t="shared" si="81"/>
        <v>0</v>
      </c>
      <c r="J1128" s="47" t="s">
        <v>6747</v>
      </c>
      <c r="K1128" s="610"/>
    </row>
    <row r="1129" spans="1:11">
      <c r="A1129" s="34">
        <v>19004</v>
      </c>
      <c r="B1129" s="24" t="s">
        <v>137</v>
      </c>
      <c r="C1129" s="17" t="s">
        <v>1353</v>
      </c>
      <c r="D1129" s="610" t="str">
        <f t="shared" si="78"/>
        <v>Фото</v>
      </c>
      <c r="E1129" s="72" t="s">
        <v>351</v>
      </c>
      <c r="F1129" s="51">
        <v>1</v>
      </c>
      <c r="G1129" s="48">
        <f t="shared" si="80"/>
        <v>37.299999999999997</v>
      </c>
      <c r="H1129" s="73"/>
      <c r="I1129" s="47">
        <f t="shared" si="81"/>
        <v>0</v>
      </c>
      <c r="J1129" s="47" t="s">
        <v>6757</v>
      </c>
      <c r="K1129" s="610"/>
    </row>
    <row r="1130" spans="1:11">
      <c r="A1130" s="34">
        <v>19001</v>
      </c>
      <c r="B1130" s="24" t="s">
        <v>137</v>
      </c>
      <c r="C1130" s="345" t="s">
        <v>1354</v>
      </c>
      <c r="D1130" s="610" t="str">
        <f t="shared" si="78"/>
        <v>Фото</v>
      </c>
      <c r="E1130" s="72" t="s">
        <v>351</v>
      </c>
      <c r="F1130" s="51">
        <v>1</v>
      </c>
      <c r="G1130" s="48">
        <f t="shared" si="80"/>
        <v>37.299999999999997</v>
      </c>
      <c r="H1130" s="73"/>
      <c r="I1130" s="47">
        <f t="shared" si="81"/>
        <v>0</v>
      </c>
      <c r="J1130" s="47" t="s">
        <v>6756</v>
      </c>
      <c r="K1130" s="610"/>
    </row>
    <row r="1131" spans="1:11">
      <c r="A1131" s="34">
        <v>19003</v>
      </c>
      <c r="B1131" s="24" t="s">
        <v>137</v>
      </c>
      <c r="C1131" s="17" t="s">
        <v>1363</v>
      </c>
      <c r="D1131" s="610" t="str">
        <f t="shared" si="78"/>
        <v>Фото</v>
      </c>
      <c r="E1131" s="72" t="s">
        <v>351</v>
      </c>
      <c r="F1131" s="51">
        <v>1</v>
      </c>
      <c r="G1131" s="48">
        <f t="shared" si="80"/>
        <v>37.299999999999997</v>
      </c>
      <c r="H1131" s="73"/>
      <c r="I1131" s="47">
        <f t="shared" si="81"/>
        <v>0</v>
      </c>
      <c r="J1131" s="47" t="s">
        <v>6759</v>
      </c>
      <c r="K1131" s="610"/>
    </row>
    <row r="1132" spans="1:11">
      <c r="A1132" s="34">
        <v>19002</v>
      </c>
      <c r="B1132" s="24" t="s">
        <v>137</v>
      </c>
      <c r="C1132" s="17" t="s">
        <v>1364</v>
      </c>
      <c r="D1132" s="610" t="str">
        <f t="shared" si="78"/>
        <v>Фото</v>
      </c>
      <c r="E1132" s="72" t="s">
        <v>351</v>
      </c>
      <c r="F1132" s="51">
        <v>0.6</v>
      </c>
      <c r="G1132" s="48">
        <f t="shared" si="80"/>
        <v>22.38</v>
      </c>
      <c r="H1132" s="73"/>
      <c r="I1132" s="47">
        <f t="shared" si="81"/>
        <v>0</v>
      </c>
      <c r="J1132" s="47" t="s">
        <v>6758</v>
      </c>
      <c r="K1132" s="610"/>
    </row>
    <row r="1133" spans="1:11">
      <c r="A1133" s="2">
        <v>29957</v>
      </c>
      <c r="B1133" s="23" t="s">
        <v>137</v>
      </c>
      <c r="C1133" s="20" t="s">
        <v>1365</v>
      </c>
      <c r="D1133" s="610" t="str">
        <f t="shared" si="78"/>
        <v>Фото</v>
      </c>
      <c r="E1133" s="72" t="s">
        <v>351</v>
      </c>
      <c r="F1133" s="51">
        <v>2</v>
      </c>
      <c r="G1133" s="48">
        <f t="shared" si="80"/>
        <v>74.599999999999994</v>
      </c>
      <c r="H1133" s="73"/>
      <c r="I1133" s="47">
        <f t="shared" si="81"/>
        <v>0</v>
      </c>
      <c r="J1133" s="47" t="s">
        <v>6777</v>
      </c>
      <c r="K1133" s="610"/>
    </row>
    <row r="1134" spans="1:11">
      <c r="A1134" s="34">
        <v>19015</v>
      </c>
      <c r="B1134" s="24" t="s">
        <v>137</v>
      </c>
      <c r="C1134" s="18" t="s">
        <v>1366</v>
      </c>
      <c r="D1134" s="610" t="str">
        <f t="shared" si="78"/>
        <v>Фото</v>
      </c>
      <c r="E1134" s="235" t="s">
        <v>351</v>
      </c>
      <c r="F1134" s="51">
        <v>2.2000000000000002</v>
      </c>
      <c r="G1134" s="48">
        <f t="shared" si="80"/>
        <v>82.06</v>
      </c>
      <c r="H1134" s="73"/>
      <c r="I1134" s="47">
        <f t="shared" si="81"/>
        <v>0</v>
      </c>
      <c r="J1134" s="47" t="s">
        <v>6770</v>
      </c>
      <c r="K1134" s="610"/>
    </row>
    <row r="1135" spans="1:11">
      <c r="A1135" s="34">
        <v>18242</v>
      </c>
      <c r="B1135" s="24" t="s">
        <v>137</v>
      </c>
      <c r="C1135" s="17" t="s">
        <v>1367</v>
      </c>
      <c r="D1135" s="610" t="str">
        <f t="shared" si="78"/>
        <v>Фото</v>
      </c>
      <c r="E1135" s="72" t="s">
        <v>351</v>
      </c>
      <c r="F1135" s="51">
        <v>7</v>
      </c>
      <c r="G1135" s="48">
        <f t="shared" si="80"/>
        <v>261.09999999999997</v>
      </c>
      <c r="H1135" s="73"/>
      <c r="I1135" s="47">
        <f t="shared" si="81"/>
        <v>0</v>
      </c>
      <c r="J1135" s="47" t="s">
        <v>6772</v>
      </c>
      <c r="K1135" s="610"/>
    </row>
    <row r="1136" spans="1:11">
      <c r="A1136" s="34">
        <v>17999</v>
      </c>
      <c r="B1136" s="24" t="s">
        <v>137</v>
      </c>
      <c r="C1136" s="18" t="s">
        <v>1368</v>
      </c>
      <c r="D1136" s="610" t="str">
        <f t="shared" si="78"/>
        <v>Фото</v>
      </c>
      <c r="E1136" s="235" t="s">
        <v>351</v>
      </c>
      <c r="F1136" s="50">
        <v>5</v>
      </c>
      <c r="G1136" s="48">
        <f t="shared" si="80"/>
        <v>186.5</v>
      </c>
      <c r="H1136" s="73"/>
      <c r="I1136" s="47">
        <f t="shared" si="81"/>
        <v>0</v>
      </c>
      <c r="J1136" s="47" t="s">
        <v>6762</v>
      </c>
      <c r="K1136" s="610"/>
    </row>
    <row r="1137" spans="1:11">
      <c r="A1137" s="8">
        <v>15076</v>
      </c>
      <c r="B1137" s="23" t="s">
        <v>137</v>
      </c>
      <c r="C1137" s="21" t="s">
        <v>1369</v>
      </c>
      <c r="D1137" s="610" t="str">
        <f t="shared" si="78"/>
        <v>Фото</v>
      </c>
      <c r="E1137" s="235" t="s">
        <v>351</v>
      </c>
      <c r="F1137" s="50">
        <v>1.4</v>
      </c>
      <c r="G1137" s="48">
        <f t="shared" si="80"/>
        <v>52.219999999999992</v>
      </c>
      <c r="H1137" s="73"/>
      <c r="I1137" s="47">
        <f t="shared" si="81"/>
        <v>0</v>
      </c>
      <c r="J1137" s="47" t="s">
        <v>6779</v>
      </c>
      <c r="K1137" s="610"/>
    </row>
    <row r="1138" spans="1:11">
      <c r="A1138" s="8">
        <v>22241</v>
      </c>
      <c r="B1138" s="459" t="s">
        <v>70</v>
      </c>
      <c r="C1138" s="20" t="s">
        <v>3377</v>
      </c>
      <c r="D1138" s="610" t="str">
        <f t="shared" si="78"/>
        <v>Фото</v>
      </c>
      <c r="E1138" s="72" t="s">
        <v>351</v>
      </c>
      <c r="F1138" s="51">
        <v>2.5</v>
      </c>
      <c r="G1138" s="48">
        <f t="shared" si="80"/>
        <v>93.25</v>
      </c>
      <c r="H1138" s="73"/>
      <c r="I1138" s="47">
        <f t="shared" si="81"/>
        <v>0</v>
      </c>
      <c r="J1138" s="47" t="s">
        <v>6763</v>
      </c>
      <c r="K1138" s="610"/>
    </row>
    <row r="1139" spans="1:11">
      <c r="A1139" s="8">
        <v>11603</v>
      </c>
      <c r="B1139" s="341" t="s">
        <v>142</v>
      </c>
      <c r="C1139" s="32" t="s">
        <v>4341</v>
      </c>
      <c r="D1139" s="610" t="str">
        <f t="shared" si="78"/>
        <v>Фото</v>
      </c>
      <c r="E1139" s="533" t="s">
        <v>134</v>
      </c>
      <c r="F1139" s="51">
        <v>3.5</v>
      </c>
      <c r="G1139" s="48">
        <f t="shared" si="80"/>
        <v>130.54999999999998</v>
      </c>
      <c r="H1139" s="73"/>
      <c r="I1139" s="47">
        <f t="shared" si="81"/>
        <v>0</v>
      </c>
      <c r="J1139" s="47" t="s">
        <v>6750</v>
      </c>
      <c r="K1139" s="610"/>
    </row>
    <row r="1140" spans="1:11">
      <c r="A1140" s="8">
        <v>22242</v>
      </c>
      <c r="B1140" s="23" t="s">
        <v>137</v>
      </c>
      <c r="C1140" s="32" t="s">
        <v>1355</v>
      </c>
      <c r="D1140" s="610" t="str">
        <f t="shared" si="78"/>
        <v>Фото</v>
      </c>
      <c r="E1140" s="72" t="s">
        <v>351</v>
      </c>
      <c r="F1140" s="51">
        <v>2.5</v>
      </c>
      <c r="G1140" s="48">
        <f t="shared" si="80"/>
        <v>93.25</v>
      </c>
      <c r="H1140" s="73"/>
      <c r="I1140" s="47">
        <f t="shared" si="81"/>
        <v>0</v>
      </c>
      <c r="J1140" s="47" t="s">
        <v>6751</v>
      </c>
      <c r="K1140" s="610"/>
    </row>
    <row r="1141" spans="1:11">
      <c r="A1141" s="8">
        <v>22243</v>
      </c>
      <c r="B1141" s="23" t="s">
        <v>137</v>
      </c>
      <c r="C1141" s="32" t="s">
        <v>1356</v>
      </c>
      <c r="D1141" s="610" t="str">
        <f t="shared" si="78"/>
        <v>Фото</v>
      </c>
      <c r="E1141" s="72" t="s">
        <v>351</v>
      </c>
      <c r="F1141" s="51">
        <v>2.5</v>
      </c>
      <c r="G1141" s="48">
        <f t="shared" si="80"/>
        <v>93.25</v>
      </c>
      <c r="H1141" s="73"/>
      <c r="I1141" s="47">
        <f t="shared" si="81"/>
        <v>0</v>
      </c>
      <c r="J1141" s="47" t="s">
        <v>6752</v>
      </c>
      <c r="K1141" s="610"/>
    </row>
    <row r="1142" spans="1:11">
      <c r="A1142" s="8">
        <v>22244</v>
      </c>
      <c r="B1142" s="23" t="s">
        <v>137</v>
      </c>
      <c r="C1142" s="20" t="s">
        <v>1370</v>
      </c>
      <c r="D1142" s="610" t="str">
        <f t="shared" si="78"/>
        <v>Фото</v>
      </c>
      <c r="E1142" s="72" t="s">
        <v>351</v>
      </c>
      <c r="F1142" s="51">
        <v>2.5</v>
      </c>
      <c r="G1142" s="48">
        <f t="shared" si="80"/>
        <v>93.25</v>
      </c>
      <c r="H1142" s="73"/>
      <c r="I1142" s="47">
        <f t="shared" si="81"/>
        <v>0</v>
      </c>
      <c r="J1142" s="47" t="s">
        <v>6754</v>
      </c>
      <c r="K1142" s="610"/>
    </row>
    <row r="1143" spans="1:11">
      <c r="A1143" s="8">
        <v>22245</v>
      </c>
      <c r="B1143" s="23" t="s">
        <v>137</v>
      </c>
      <c r="C1143" s="20" t="s">
        <v>1371</v>
      </c>
      <c r="D1143" s="610" t="str">
        <f t="shared" si="78"/>
        <v>Фото</v>
      </c>
      <c r="E1143" s="72" t="s">
        <v>351</v>
      </c>
      <c r="F1143" s="51">
        <v>2.5</v>
      </c>
      <c r="G1143" s="48">
        <f t="shared" si="80"/>
        <v>93.25</v>
      </c>
      <c r="H1143" s="73"/>
      <c r="I1143" s="47">
        <f t="shared" si="81"/>
        <v>0</v>
      </c>
      <c r="J1143" s="47" t="s">
        <v>6753</v>
      </c>
      <c r="K1143" s="610"/>
    </row>
    <row r="1144" spans="1:11">
      <c r="A1144" s="2">
        <v>27372</v>
      </c>
      <c r="B1144" s="23" t="s">
        <v>137</v>
      </c>
      <c r="C1144" s="20" t="s">
        <v>1372</v>
      </c>
      <c r="D1144" s="610" t="str">
        <f t="shared" si="78"/>
        <v>Фото</v>
      </c>
      <c r="E1144" s="72" t="s">
        <v>351</v>
      </c>
      <c r="F1144" s="51">
        <v>2.5</v>
      </c>
      <c r="G1144" s="48">
        <f t="shared" si="80"/>
        <v>93.25</v>
      </c>
      <c r="H1144" s="73"/>
      <c r="I1144" s="47">
        <f t="shared" si="81"/>
        <v>0</v>
      </c>
      <c r="J1144" s="47" t="s">
        <v>6755</v>
      </c>
      <c r="K1144" s="610"/>
    </row>
    <row r="1145" spans="1:11">
      <c r="A1145" s="38">
        <v>19010</v>
      </c>
      <c r="B1145" s="23" t="s">
        <v>137</v>
      </c>
      <c r="C1145" s="21" t="s">
        <v>4208</v>
      </c>
      <c r="D1145" s="610" t="str">
        <f t="shared" si="78"/>
        <v>Фото</v>
      </c>
      <c r="E1145" s="235" t="s">
        <v>351</v>
      </c>
      <c r="F1145" s="50">
        <v>12</v>
      </c>
      <c r="G1145" s="48">
        <f t="shared" si="80"/>
        <v>447.59999999999997</v>
      </c>
      <c r="H1145" s="73"/>
      <c r="I1145" s="47">
        <f t="shared" si="81"/>
        <v>0</v>
      </c>
      <c r="J1145" s="47" t="s">
        <v>6748</v>
      </c>
      <c r="K1145" s="610"/>
    </row>
    <row r="1146" spans="1:11">
      <c r="A1146" s="38">
        <v>19011</v>
      </c>
      <c r="B1146" s="23" t="s">
        <v>137</v>
      </c>
      <c r="C1146" s="21" t="s">
        <v>4209</v>
      </c>
      <c r="D1146" s="610" t="str">
        <f t="shared" si="78"/>
        <v>Фото</v>
      </c>
      <c r="E1146" s="235" t="s">
        <v>351</v>
      </c>
      <c r="F1146" s="50">
        <v>12</v>
      </c>
      <c r="G1146" s="48">
        <f t="shared" si="80"/>
        <v>447.59999999999997</v>
      </c>
      <c r="H1146" s="73"/>
      <c r="I1146" s="47">
        <f t="shared" si="81"/>
        <v>0</v>
      </c>
      <c r="J1146" s="47" t="s">
        <v>6749</v>
      </c>
      <c r="K1146" s="610"/>
    </row>
    <row r="1147" spans="1:11" ht="14.4">
      <c r="A1147" s="4">
        <v>29000</v>
      </c>
      <c r="B1147" s="322" t="s">
        <v>140</v>
      </c>
      <c r="C1147" s="21" t="s">
        <v>4209</v>
      </c>
      <c r="D1147" s="610" t="str">
        <f t="shared" si="78"/>
        <v>Фото</v>
      </c>
      <c r="E1147" s="235" t="s">
        <v>351</v>
      </c>
      <c r="F1147" s="48">
        <v>20</v>
      </c>
      <c r="G1147" s="48">
        <f t="shared" si="80"/>
        <v>746</v>
      </c>
      <c r="H1147" s="73"/>
      <c r="I1147" s="47">
        <f t="shared" si="81"/>
        <v>0</v>
      </c>
      <c r="J1147" s="47" t="s">
        <v>7792</v>
      </c>
      <c r="K1147" s="610"/>
    </row>
    <row r="1148" spans="1:11" ht="14.4">
      <c r="A1148" s="4">
        <v>11232</v>
      </c>
      <c r="B1148" s="305" t="s">
        <v>160</v>
      </c>
      <c r="C1148" s="21" t="s">
        <v>4127</v>
      </c>
      <c r="D1148" s="610" t="str">
        <f t="shared" si="78"/>
        <v>Фото</v>
      </c>
      <c r="E1148" s="235" t="s">
        <v>351</v>
      </c>
      <c r="F1148" s="48">
        <v>1.5</v>
      </c>
      <c r="G1148" s="48">
        <f t="shared" si="80"/>
        <v>55.949999999999996</v>
      </c>
      <c r="H1148" s="73"/>
      <c r="I1148" s="47">
        <f t="shared" si="81"/>
        <v>0</v>
      </c>
      <c r="J1148" s="47" t="s">
        <v>6785</v>
      </c>
      <c r="K1148" s="610"/>
    </row>
    <row r="1149" spans="1:11" ht="14.4">
      <c r="A1149" s="4">
        <v>11544</v>
      </c>
      <c r="B1149" s="305" t="s">
        <v>160</v>
      </c>
      <c r="C1149" s="21" t="s">
        <v>693</v>
      </c>
      <c r="D1149" s="610" t="str">
        <f t="shared" si="78"/>
        <v>Фото</v>
      </c>
      <c r="E1149" s="235" t="s">
        <v>351</v>
      </c>
      <c r="F1149" s="48">
        <v>0.55000000000000004</v>
      </c>
      <c r="G1149" s="48">
        <f t="shared" si="80"/>
        <v>20.515000000000001</v>
      </c>
      <c r="H1149" s="73"/>
      <c r="I1149" s="47">
        <f t="shared" si="81"/>
        <v>0</v>
      </c>
      <c r="J1149" s="47" t="s">
        <v>6786</v>
      </c>
      <c r="K1149" s="610"/>
    </row>
    <row r="1150" spans="1:11">
      <c r="A1150" s="8">
        <v>22248</v>
      </c>
      <c r="B1150" s="23" t="s">
        <v>137</v>
      </c>
      <c r="C1150" s="20" t="s">
        <v>1373</v>
      </c>
      <c r="D1150" s="610" t="str">
        <f t="shared" si="78"/>
        <v>Фото</v>
      </c>
      <c r="E1150" s="239" t="s">
        <v>351</v>
      </c>
      <c r="F1150" s="51">
        <v>1</v>
      </c>
      <c r="G1150" s="48">
        <f t="shared" si="80"/>
        <v>37.299999999999997</v>
      </c>
      <c r="H1150" s="73"/>
      <c r="I1150" s="47">
        <f t="shared" si="81"/>
        <v>0</v>
      </c>
      <c r="J1150" s="47" t="s">
        <v>6764</v>
      </c>
      <c r="K1150" s="610"/>
    </row>
    <row r="1151" spans="1:11">
      <c r="A1151" s="38">
        <v>19007</v>
      </c>
      <c r="B1151" s="23" t="s">
        <v>137</v>
      </c>
      <c r="C1151" s="21" t="s">
        <v>121</v>
      </c>
      <c r="D1151" s="610" t="str">
        <f t="shared" si="78"/>
        <v>Фото</v>
      </c>
      <c r="E1151" s="235" t="s">
        <v>351</v>
      </c>
      <c r="F1151" s="50">
        <v>2.5</v>
      </c>
      <c r="G1151" s="48">
        <f t="shared" si="80"/>
        <v>93.25</v>
      </c>
      <c r="H1151" s="73"/>
      <c r="I1151" s="47">
        <f t="shared" si="81"/>
        <v>0</v>
      </c>
      <c r="J1151" s="47" t="s">
        <v>6776</v>
      </c>
      <c r="K1151" s="610"/>
    </row>
    <row r="1152" spans="1:11">
      <c r="A1152" s="8">
        <v>22250</v>
      </c>
      <c r="B1152" s="23" t="s">
        <v>137</v>
      </c>
      <c r="C1152" s="20" t="s">
        <v>3231</v>
      </c>
      <c r="D1152" s="610" t="str">
        <f t="shared" si="78"/>
        <v>Фото</v>
      </c>
      <c r="E1152" s="484" t="s">
        <v>351</v>
      </c>
      <c r="F1152" s="51">
        <v>0.8</v>
      </c>
      <c r="G1152" s="48">
        <f t="shared" si="80"/>
        <v>29.84</v>
      </c>
      <c r="H1152" s="73"/>
      <c r="I1152" s="47">
        <f t="shared" si="81"/>
        <v>0</v>
      </c>
      <c r="J1152" s="47" t="s">
        <v>8206</v>
      </c>
      <c r="K1152" s="610"/>
    </row>
    <row r="1153" spans="1:11">
      <c r="A1153" s="8">
        <v>22251</v>
      </c>
      <c r="B1153" s="23" t="s">
        <v>137</v>
      </c>
      <c r="C1153" s="20" t="s">
        <v>1374</v>
      </c>
      <c r="D1153" s="610" t="str">
        <f t="shared" si="78"/>
        <v>Фото</v>
      </c>
      <c r="E1153" s="72" t="s">
        <v>351</v>
      </c>
      <c r="F1153" s="51">
        <v>2.5</v>
      </c>
      <c r="G1153" s="48">
        <f t="shared" si="80"/>
        <v>93.25</v>
      </c>
      <c r="H1153" s="73"/>
      <c r="I1153" s="47">
        <f t="shared" si="81"/>
        <v>0</v>
      </c>
      <c r="J1153" s="47" t="s">
        <v>6765</v>
      </c>
      <c r="K1153" s="610"/>
    </row>
    <row r="1154" spans="1:11">
      <c r="A1154" s="38">
        <v>19009</v>
      </c>
      <c r="B1154" s="23" t="s">
        <v>137</v>
      </c>
      <c r="C1154" s="21" t="s">
        <v>2386</v>
      </c>
      <c r="D1154" s="610" t="str">
        <f t="shared" si="78"/>
        <v>Фото</v>
      </c>
      <c r="E1154" s="235" t="s">
        <v>351</v>
      </c>
      <c r="F1154" s="50">
        <v>10</v>
      </c>
      <c r="G1154" s="48">
        <f t="shared" si="80"/>
        <v>373</v>
      </c>
      <c r="H1154" s="73"/>
      <c r="I1154" s="47">
        <f t="shared" si="81"/>
        <v>0</v>
      </c>
      <c r="J1154" s="47" t="s">
        <v>6774</v>
      </c>
      <c r="K1154" s="610"/>
    </row>
    <row r="1155" spans="1:11">
      <c r="A1155" s="38">
        <v>19005</v>
      </c>
      <c r="B1155" s="23" t="s">
        <v>137</v>
      </c>
      <c r="C1155" s="21" t="s">
        <v>1375</v>
      </c>
      <c r="D1155" s="610" t="str">
        <f t="shared" si="78"/>
        <v>Фото</v>
      </c>
      <c r="E1155" s="235" t="s">
        <v>351</v>
      </c>
      <c r="F1155" s="50">
        <v>6.5</v>
      </c>
      <c r="G1155" s="48">
        <f t="shared" si="80"/>
        <v>242.45</v>
      </c>
      <c r="H1155" s="73"/>
      <c r="I1155" s="47">
        <f t="shared" si="81"/>
        <v>0</v>
      </c>
      <c r="J1155" s="47" t="s">
        <v>6773</v>
      </c>
      <c r="K1155" s="610"/>
    </row>
    <row r="1156" spans="1:11">
      <c r="A1156" s="8">
        <v>22254</v>
      </c>
      <c r="B1156" s="23" t="s">
        <v>137</v>
      </c>
      <c r="C1156" s="20" t="s">
        <v>3601</v>
      </c>
      <c r="D1156" s="610" t="str">
        <f t="shared" si="78"/>
        <v>Фото</v>
      </c>
      <c r="E1156" s="72" t="s">
        <v>351</v>
      </c>
      <c r="F1156" s="51">
        <v>14</v>
      </c>
      <c r="G1156" s="48">
        <f t="shared" si="80"/>
        <v>522.19999999999993</v>
      </c>
      <c r="H1156" s="73"/>
      <c r="I1156" s="47">
        <f t="shared" si="81"/>
        <v>0</v>
      </c>
      <c r="J1156" s="47" t="s">
        <v>6768</v>
      </c>
      <c r="K1156" s="610"/>
    </row>
    <row r="1157" spans="1:11" ht="14.4">
      <c r="A1157" s="4">
        <v>13002</v>
      </c>
      <c r="B1157" s="7" t="s">
        <v>137</v>
      </c>
      <c r="C1157" s="32" t="s">
        <v>4128</v>
      </c>
      <c r="D1157" s="610" t="str">
        <f t="shared" si="78"/>
        <v>Фото</v>
      </c>
      <c r="E1157" s="228" t="s">
        <v>351</v>
      </c>
      <c r="F1157" s="52">
        <v>1.8</v>
      </c>
      <c r="G1157" s="48">
        <f t="shared" si="80"/>
        <v>67.14</v>
      </c>
      <c r="H1157" s="73"/>
      <c r="I1157" s="47">
        <f t="shared" si="81"/>
        <v>0</v>
      </c>
      <c r="J1157" s="47" t="s">
        <v>6782</v>
      </c>
      <c r="K1157" s="610"/>
    </row>
    <row r="1158" spans="1:11">
      <c r="A1158" s="8">
        <v>22256</v>
      </c>
      <c r="B1158" s="23" t="s">
        <v>137</v>
      </c>
      <c r="C1158" s="21" t="s">
        <v>3144</v>
      </c>
      <c r="D1158" s="610" t="str">
        <f t="shared" si="78"/>
        <v>Фото</v>
      </c>
      <c r="E1158" s="235" t="s">
        <v>351</v>
      </c>
      <c r="F1158" s="50">
        <v>1.5</v>
      </c>
      <c r="G1158" s="48">
        <f t="shared" si="80"/>
        <v>55.949999999999996</v>
      </c>
      <c r="H1158" s="73"/>
      <c r="I1158" s="47">
        <f t="shared" si="81"/>
        <v>0</v>
      </c>
      <c r="J1158" s="47" t="s">
        <v>6783</v>
      </c>
      <c r="K1158" s="610"/>
    </row>
    <row r="1159" spans="1:11">
      <c r="A1159" s="8">
        <v>22258</v>
      </c>
      <c r="B1159" s="23" t="s">
        <v>137</v>
      </c>
      <c r="C1159" s="365" t="s">
        <v>1376</v>
      </c>
      <c r="D1159" s="610" t="str">
        <f t="shared" ref="D1159:D1222" si="82">HYPERLINK(J1159,"Фото")</f>
        <v>Фото</v>
      </c>
      <c r="E1159" s="235" t="s">
        <v>351</v>
      </c>
      <c r="F1159" s="48">
        <v>2</v>
      </c>
      <c r="G1159" s="48">
        <f t="shared" si="80"/>
        <v>74.599999999999994</v>
      </c>
      <c r="H1159" s="73"/>
      <c r="I1159" s="47">
        <f t="shared" si="81"/>
        <v>0</v>
      </c>
      <c r="J1159" s="47" t="s">
        <v>6766</v>
      </c>
      <c r="K1159" s="610"/>
    </row>
    <row r="1160" spans="1:11">
      <c r="A1160" s="8">
        <v>22259</v>
      </c>
      <c r="B1160" s="23" t="s">
        <v>137</v>
      </c>
      <c r="C1160" s="32" t="s">
        <v>1377</v>
      </c>
      <c r="D1160" s="610" t="str">
        <f t="shared" si="82"/>
        <v>Фото</v>
      </c>
      <c r="E1160" s="72" t="s">
        <v>351</v>
      </c>
      <c r="F1160" s="51">
        <v>4</v>
      </c>
      <c r="G1160" s="48">
        <f t="shared" si="80"/>
        <v>149.19999999999999</v>
      </c>
      <c r="H1160" s="73"/>
      <c r="I1160" s="47">
        <f t="shared" si="81"/>
        <v>0</v>
      </c>
      <c r="J1160" s="47" t="s">
        <v>6775</v>
      </c>
      <c r="K1160" s="610"/>
    </row>
    <row r="1161" spans="1:11" ht="17.399999999999999">
      <c r="A1161" s="163"/>
      <c r="B1161" s="383" t="s">
        <v>1645</v>
      </c>
      <c r="C1161" s="162" t="s">
        <v>1378</v>
      </c>
      <c r="D1161" s="610"/>
      <c r="E1161" s="240"/>
      <c r="F1161" s="160"/>
      <c r="G1161" s="147"/>
      <c r="H1161" s="156"/>
      <c r="I1161" s="149"/>
      <c r="J1161" s="149" t="e">
        <v>#N/A</v>
      </c>
      <c r="K1161" s="610"/>
    </row>
    <row r="1162" spans="1:11" ht="160.5" customHeight="1">
      <c r="A1162" s="438"/>
      <c r="B1162" s="143"/>
      <c r="C1162" s="439"/>
      <c r="D1162" s="610"/>
      <c r="E1162" s="238"/>
      <c r="F1162" s="104"/>
      <c r="G1162" s="105"/>
      <c r="H1162" s="109"/>
      <c r="I1162" s="107"/>
      <c r="J1162" s="107" t="e">
        <v>#N/A</v>
      </c>
      <c r="K1162" s="610"/>
    </row>
    <row r="1163" spans="1:11">
      <c r="A1163" s="8">
        <v>22260</v>
      </c>
      <c r="B1163" s="440" t="s">
        <v>137</v>
      </c>
      <c r="C1163" s="32" t="s">
        <v>1379</v>
      </c>
      <c r="D1163" s="610" t="str">
        <f t="shared" si="82"/>
        <v>Фото</v>
      </c>
      <c r="E1163" s="235" t="s">
        <v>351</v>
      </c>
      <c r="F1163" s="51">
        <v>10</v>
      </c>
      <c r="G1163" s="48">
        <f t="shared" ref="G1163:G1194" si="83">I$2*F1163</f>
        <v>373</v>
      </c>
      <c r="H1163" s="76"/>
      <c r="I1163" s="47">
        <f t="shared" ref="I1163:I1194" si="84">F1163*H1163</f>
        <v>0</v>
      </c>
      <c r="J1163" s="47" t="s">
        <v>6465</v>
      </c>
      <c r="K1163" s="610"/>
    </row>
    <row r="1164" spans="1:11">
      <c r="A1164" s="2">
        <v>29950</v>
      </c>
      <c r="B1164" s="23" t="s">
        <v>137</v>
      </c>
      <c r="C1164" s="17" t="s">
        <v>1380</v>
      </c>
      <c r="D1164" s="610" t="str">
        <f t="shared" si="82"/>
        <v>Фото</v>
      </c>
      <c r="E1164" s="566" t="s">
        <v>351</v>
      </c>
      <c r="F1164" s="51">
        <v>4</v>
      </c>
      <c r="G1164" s="48">
        <f t="shared" si="83"/>
        <v>149.19999999999999</v>
      </c>
      <c r="H1164" s="73"/>
      <c r="I1164" s="47">
        <f t="shared" si="84"/>
        <v>0</v>
      </c>
      <c r="J1164" s="47" t="s">
        <v>6473</v>
      </c>
      <c r="K1164" s="610"/>
    </row>
    <row r="1165" spans="1:11">
      <c r="A1165" s="10">
        <v>22262</v>
      </c>
      <c r="B1165" s="24" t="s">
        <v>137</v>
      </c>
      <c r="C1165" s="17" t="s">
        <v>3850</v>
      </c>
      <c r="D1165" s="610" t="str">
        <f t="shared" si="82"/>
        <v>Фото</v>
      </c>
      <c r="E1165" s="235" t="s">
        <v>351</v>
      </c>
      <c r="F1165" s="52">
        <v>7</v>
      </c>
      <c r="G1165" s="48">
        <f t="shared" si="83"/>
        <v>261.09999999999997</v>
      </c>
      <c r="H1165" s="76"/>
      <c r="I1165" s="47">
        <f t="shared" si="84"/>
        <v>0</v>
      </c>
      <c r="J1165" s="47" t="s">
        <v>6461</v>
      </c>
      <c r="K1165" s="610"/>
    </row>
    <row r="1166" spans="1:11">
      <c r="A1166" s="10">
        <v>22261</v>
      </c>
      <c r="B1166" s="24" t="s">
        <v>137</v>
      </c>
      <c r="C1166" s="17" t="s">
        <v>3421</v>
      </c>
      <c r="D1166" s="610" t="str">
        <f t="shared" si="82"/>
        <v>Фото</v>
      </c>
      <c r="E1166" s="235" t="s">
        <v>351</v>
      </c>
      <c r="F1166" s="52">
        <v>5.5</v>
      </c>
      <c r="G1166" s="48">
        <f t="shared" si="83"/>
        <v>205.14999999999998</v>
      </c>
      <c r="H1166" s="76"/>
      <c r="I1166" s="47">
        <f t="shared" si="84"/>
        <v>0</v>
      </c>
      <c r="J1166" s="47" t="s">
        <v>6462</v>
      </c>
      <c r="K1166" s="610"/>
    </row>
    <row r="1167" spans="1:11">
      <c r="A1167" s="2">
        <v>14408</v>
      </c>
      <c r="B1167" s="23" t="s">
        <v>137</v>
      </c>
      <c r="C1167" s="31" t="s">
        <v>1381</v>
      </c>
      <c r="D1167" s="610" t="str">
        <f t="shared" si="82"/>
        <v>Фото</v>
      </c>
      <c r="E1167" s="72" t="s">
        <v>351</v>
      </c>
      <c r="F1167" s="51">
        <v>14</v>
      </c>
      <c r="G1167" s="48">
        <f t="shared" si="83"/>
        <v>522.19999999999993</v>
      </c>
      <c r="H1167" s="76"/>
      <c r="I1167" s="47">
        <f t="shared" si="84"/>
        <v>0</v>
      </c>
      <c r="J1167" s="47" t="s">
        <v>5419</v>
      </c>
      <c r="K1167" s="610"/>
    </row>
    <row r="1168" spans="1:11">
      <c r="A1168" s="10">
        <v>29951</v>
      </c>
      <c r="B1168" s="24" t="s">
        <v>137</v>
      </c>
      <c r="C1168" s="17" t="s">
        <v>1103</v>
      </c>
      <c r="D1168" s="610" t="str">
        <f t="shared" si="82"/>
        <v>Фото</v>
      </c>
      <c r="E1168" s="235" t="s">
        <v>351</v>
      </c>
      <c r="F1168" s="52">
        <v>6</v>
      </c>
      <c r="G1168" s="48">
        <f t="shared" si="83"/>
        <v>223.79999999999998</v>
      </c>
      <c r="H1168" s="77"/>
      <c r="I1168" s="47">
        <f t="shared" si="84"/>
        <v>0</v>
      </c>
      <c r="J1168" s="47" t="s">
        <v>6471</v>
      </c>
      <c r="K1168" s="610"/>
    </row>
    <row r="1169" spans="1:11">
      <c r="A1169" s="34">
        <v>15004</v>
      </c>
      <c r="B1169" s="24" t="s">
        <v>137</v>
      </c>
      <c r="C1169" s="21" t="s">
        <v>1843</v>
      </c>
      <c r="D1169" s="610" t="str">
        <f t="shared" si="82"/>
        <v>Фото</v>
      </c>
      <c r="E1169" s="534" t="s">
        <v>134</v>
      </c>
      <c r="F1169" s="65">
        <v>0</v>
      </c>
      <c r="G1169" s="48">
        <f t="shared" si="83"/>
        <v>0</v>
      </c>
      <c r="H1169" s="76"/>
      <c r="I1169" s="47">
        <f t="shared" si="84"/>
        <v>0</v>
      </c>
      <c r="J1169" s="47" t="s">
        <v>5418</v>
      </c>
      <c r="K1169" s="610"/>
    </row>
    <row r="1170" spans="1:11">
      <c r="A1170" s="34">
        <v>11788</v>
      </c>
      <c r="B1170" s="24" t="s">
        <v>137</v>
      </c>
      <c r="C1170" s="21" t="s">
        <v>1788</v>
      </c>
      <c r="D1170" s="610" t="str">
        <f t="shared" si="82"/>
        <v>Фото</v>
      </c>
      <c r="E1170" s="534" t="s">
        <v>134</v>
      </c>
      <c r="F1170" s="65">
        <v>0</v>
      </c>
      <c r="G1170" s="48">
        <f t="shared" si="83"/>
        <v>0</v>
      </c>
      <c r="H1170" s="76"/>
      <c r="I1170" s="47">
        <f t="shared" si="84"/>
        <v>0</v>
      </c>
      <c r="J1170" s="47" t="s">
        <v>7419</v>
      </c>
      <c r="K1170" s="610"/>
    </row>
    <row r="1171" spans="1:11">
      <c r="A1171" s="8">
        <v>29952</v>
      </c>
      <c r="B1171" s="23" t="s">
        <v>137</v>
      </c>
      <c r="C1171" s="17" t="s">
        <v>1382</v>
      </c>
      <c r="D1171" s="610" t="str">
        <f t="shared" si="82"/>
        <v>Фото</v>
      </c>
      <c r="E1171" s="235" t="s">
        <v>351</v>
      </c>
      <c r="F1171" s="51">
        <v>3</v>
      </c>
      <c r="G1171" s="48">
        <f t="shared" si="83"/>
        <v>111.89999999999999</v>
      </c>
      <c r="H1171" s="76"/>
      <c r="I1171" s="47">
        <f t="shared" si="84"/>
        <v>0</v>
      </c>
      <c r="J1171" s="47" t="s">
        <v>6491</v>
      </c>
      <c r="K1171" s="610"/>
    </row>
    <row r="1172" spans="1:11">
      <c r="A1172" s="2">
        <v>28376</v>
      </c>
      <c r="B1172" s="23" t="s">
        <v>137</v>
      </c>
      <c r="C1172" s="17" t="s">
        <v>1383</v>
      </c>
      <c r="D1172" s="610" t="str">
        <f t="shared" si="82"/>
        <v>Фото</v>
      </c>
      <c r="E1172" s="72" t="s">
        <v>351</v>
      </c>
      <c r="F1172" s="51">
        <v>9</v>
      </c>
      <c r="G1172" s="48">
        <f t="shared" si="83"/>
        <v>335.7</v>
      </c>
      <c r="H1172" s="76"/>
      <c r="I1172" s="47">
        <f t="shared" si="84"/>
        <v>0</v>
      </c>
      <c r="J1172" s="47" t="s">
        <v>6463</v>
      </c>
      <c r="K1172" s="610"/>
    </row>
    <row r="1173" spans="1:11">
      <c r="A1173" s="34">
        <v>16066</v>
      </c>
      <c r="B1173" s="24" t="s">
        <v>137</v>
      </c>
      <c r="C1173" s="18" t="s">
        <v>4458</v>
      </c>
      <c r="D1173" s="610" t="str">
        <f t="shared" si="82"/>
        <v>Фото</v>
      </c>
      <c r="E1173" s="235" t="s">
        <v>351</v>
      </c>
      <c r="F1173" s="49">
        <v>4</v>
      </c>
      <c r="G1173" s="48">
        <f t="shared" si="83"/>
        <v>149.19999999999999</v>
      </c>
      <c r="H1173" s="73"/>
      <c r="I1173" s="47">
        <f t="shared" si="84"/>
        <v>0</v>
      </c>
      <c r="J1173" s="47" t="s">
        <v>6464</v>
      </c>
      <c r="K1173" s="610"/>
    </row>
    <row r="1174" spans="1:11">
      <c r="A1174" s="34">
        <v>12786</v>
      </c>
      <c r="B1174" s="24" t="s">
        <v>137</v>
      </c>
      <c r="C1174" s="18" t="s">
        <v>4459</v>
      </c>
      <c r="D1174" s="610" t="str">
        <f t="shared" si="82"/>
        <v>Фото</v>
      </c>
      <c r="E1174" s="235" t="s">
        <v>351</v>
      </c>
      <c r="F1174" s="49">
        <v>6</v>
      </c>
      <c r="G1174" s="48">
        <f t="shared" si="83"/>
        <v>223.79999999999998</v>
      </c>
      <c r="H1174" s="73"/>
      <c r="I1174" s="47">
        <f t="shared" si="84"/>
        <v>0</v>
      </c>
      <c r="J1174" s="47" t="s">
        <v>8523</v>
      </c>
      <c r="K1174" s="610"/>
    </row>
    <row r="1175" spans="1:11">
      <c r="A1175" s="10">
        <v>12084</v>
      </c>
      <c r="B1175" s="24" t="s">
        <v>137</v>
      </c>
      <c r="C1175" s="17" t="s">
        <v>2479</v>
      </c>
      <c r="D1175" s="610" t="str">
        <f t="shared" si="82"/>
        <v>Фото</v>
      </c>
      <c r="E1175" s="592" t="s">
        <v>351</v>
      </c>
      <c r="F1175" s="52">
        <v>17</v>
      </c>
      <c r="G1175" s="48">
        <f t="shared" si="83"/>
        <v>634.09999999999991</v>
      </c>
      <c r="H1175" s="76"/>
      <c r="I1175" s="47">
        <f t="shared" si="84"/>
        <v>0</v>
      </c>
      <c r="J1175" s="47" t="s">
        <v>8178</v>
      </c>
      <c r="K1175" s="610"/>
    </row>
    <row r="1176" spans="1:11">
      <c r="A1176" s="10">
        <v>12085</v>
      </c>
      <c r="B1176" s="9" t="s">
        <v>137</v>
      </c>
      <c r="C1176" s="17" t="s">
        <v>2480</v>
      </c>
      <c r="D1176" s="610" t="str">
        <f t="shared" si="82"/>
        <v>Фото</v>
      </c>
      <c r="E1176" s="247" t="s">
        <v>351</v>
      </c>
      <c r="F1176" s="52">
        <v>25</v>
      </c>
      <c r="G1176" s="48">
        <f t="shared" si="83"/>
        <v>932.49999999999989</v>
      </c>
      <c r="H1176" s="76"/>
      <c r="I1176" s="47">
        <f t="shared" si="84"/>
        <v>0</v>
      </c>
      <c r="J1176" s="47" t="s">
        <v>8179</v>
      </c>
      <c r="K1176" s="610"/>
    </row>
    <row r="1177" spans="1:11">
      <c r="A1177" s="8">
        <v>22268</v>
      </c>
      <c r="B1177" s="23" t="s">
        <v>137</v>
      </c>
      <c r="C1177" s="20" t="s">
        <v>3071</v>
      </c>
      <c r="D1177" s="610" t="str">
        <f t="shared" si="82"/>
        <v>Фото</v>
      </c>
      <c r="E1177" s="355" t="s">
        <v>351</v>
      </c>
      <c r="F1177" s="51">
        <v>2</v>
      </c>
      <c r="G1177" s="48">
        <f t="shared" si="83"/>
        <v>74.599999999999994</v>
      </c>
      <c r="H1177" s="73"/>
      <c r="I1177" s="47">
        <f t="shared" si="84"/>
        <v>0</v>
      </c>
      <c r="J1177" s="47" t="s">
        <v>6492</v>
      </c>
      <c r="K1177" s="610"/>
    </row>
    <row r="1178" spans="1:11">
      <c r="A1178" s="8">
        <v>12833</v>
      </c>
      <c r="B1178" s="23" t="s">
        <v>137</v>
      </c>
      <c r="C1178" s="20" t="s">
        <v>2892</v>
      </c>
      <c r="D1178" s="610" t="str">
        <f t="shared" si="82"/>
        <v>Фото</v>
      </c>
      <c r="E1178" s="235" t="s">
        <v>351</v>
      </c>
      <c r="F1178" s="51">
        <v>1.5</v>
      </c>
      <c r="G1178" s="48">
        <f t="shared" si="83"/>
        <v>55.949999999999996</v>
      </c>
      <c r="H1178" s="73"/>
      <c r="I1178" s="47">
        <f t="shared" si="84"/>
        <v>0</v>
      </c>
      <c r="J1178" s="47" t="s">
        <v>4951</v>
      </c>
      <c r="K1178" s="610"/>
    </row>
    <row r="1179" spans="1:11">
      <c r="A1179" s="8">
        <v>12171</v>
      </c>
      <c r="B1179" s="6" t="s">
        <v>137</v>
      </c>
      <c r="C1179" s="20" t="s">
        <v>2562</v>
      </c>
      <c r="D1179" s="610" t="str">
        <f t="shared" si="82"/>
        <v>Фото</v>
      </c>
      <c r="E1179" s="235" t="s">
        <v>351</v>
      </c>
      <c r="F1179" s="51">
        <v>20</v>
      </c>
      <c r="G1179" s="48">
        <f t="shared" si="83"/>
        <v>746</v>
      </c>
      <c r="H1179" s="73"/>
      <c r="I1179" s="47">
        <f t="shared" si="84"/>
        <v>0</v>
      </c>
      <c r="J1179" s="47" t="s">
        <v>8289</v>
      </c>
      <c r="K1179" s="610"/>
    </row>
    <row r="1180" spans="1:11">
      <c r="A1180" s="10">
        <v>22270</v>
      </c>
      <c r="B1180" s="24" t="s">
        <v>137</v>
      </c>
      <c r="C1180" s="31" t="s">
        <v>4495</v>
      </c>
      <c r="D1180" s="610" t="str">
        <f t="shared" si="82"/>
        <v>Фото</v>
      </c>
      <c r="E1180" s="235" t="s">
        <v>351</v>
      </c>
      <c r="F1180" s="52">
        <v>15</v>
      </c>
      <c r="G1180" s="48">
        <f t="shared" si="83"/>
        <v>559.5</v>
      </c>
      <c r="H1180" s="73"/>
      <c r="I1180" s="47">
        <f t="shared" si="84"/>
        <v>0</v>
      </c>
      <c r="J1180" s="47" t="s">
        <v>5420</v>
      </c>
      <c r="K1180" s="610"/>
    </row>
    <row r="1181" spans="1:11">
      <c r="A1181" s="10">
        <v>22271</v>
      </c>
      <c r="B1181" s="24" t="s">
        <v>137</v>
      </c>
      <c r="C1181" s="31" t="s">
        <v>991</v>
      </c>
      <c r="D1181" s="610" t="str">
        <f t="shared" si="82"/>
        <v>Фото</v>
      </c>
      <c r="E1181" s="235" t="s">
        <v>351</v>
      </c>
      <c r="F1181" s="52">
        <v>17</v>
      </c>
      <c r="G1181" s="48">
        <f t="shared" si="83"/>
        <v>634.09999999999991</v>
      </c>
      <c r="H1181" s="73"/>
      <c r="I1181" s="47">
        <f t="shared" si="84"/>
        <v>0</v>
      </c>
      <c r="J1181" s="47" t="s">
        <v>5421</v>
      </c>
      <c r="K1181" s="610"/>
    </row>
    <row r="1182" spans="1:11">
      <c r="A1182" s="10">
        <v>22269</v>
      </c>
      <c r="B1182" s="24" t="s">
        <v>137</v>
      </c>
      <c r="C1182" s="17" t="s">
        <v>4496</v>
      </c>
      <c r="D1182" s="610" t="str">
        <f t="shared" si="82"/>
        <v>Фото</v>
      </c>
      <c r="E1182" s="539" t="s">
        <v>134</v>
      </c>
      <c r="F1182" s="52">
        <v>22</v>
      </c>
      <c r="G1182" s="48">
        <f t="shared" si="83"/>
        <v>820.59999999999991</v>
      </c>
      <c r="H1182" s="73"/>
      <c r="I1182" s="47">
        <f t="shared" si="84"/>
        <v>0</v>
      </c>
      <c r="J1182" s="47" t="s">
        <v>8204</v>
      </c>
      <c r="K1182" s="610"/>
    </row>
    <row r="1183" spans="1:11">
      <c r="A1183" s="10">
        <v>40338</v>
      </c>
      <c r="B1183" s="24" t="s">
        <v>137</v>
      </c>
      <c r="C1183" s="17" t="s">
        <v>1401</v>
      </c>
      <c r="D1183" s="610" t="str">
        <f t="shared" si="82"/>
        <v>Фото</v>
      </c>
      <c r="E1183" s="235" t="s">
        <v>351</v>
      </c>
      <c r="F1183" s="52">
        <v>8</v>
      </c>
      <c r="G1183" s="48">
        <f t="shared" si="83"/>
        <v>298.39999999999998</v>
      </c>
      <c r="H1183" s="73"/>
      <c r="I1183" s="47">
        <f t="shared" si="84"/>
        <v>0</v>
      </c>
      <c r="J1183" s="47" t="s">
        <v>6470</v>
      </c>
      <c r="K1183" s="610"/>
    </row>
    <row r="1184" spans="1:11">
      <c r="A1184" s="10">
        <v>22272</v>
      </c>
      <c r="B1184" s="24" t="s">
        <v>137</v>
      </c>
      <c r="C1184" s="17" t="s">
        <v>4497</v>
      </c>
      <c r="D1184" s="610" t="str">
        <f t="shared" si="82"/>
        <v>Фото</v>
      </c>
      <c r="E1184" s="72" t="s">
        <v>351</v>
      </c>
      <c r="F1184" s="52">
        <v>1</v>
      </c>
      <c r="G1184" s="48">
        <f t="shared" si="83"/>
        <v>37.299999999999997</v>
      </c>
      <c r="H1184" s="73"/>
      <c r="I1184" s="47">
        <f t="shared" si="84"/>
        <v>0</v>
      </c>
      <c r="J1184" s="47" t="s">
        <v>8038</v>
      </c>
      <c r="K1184" s="610"/>
    </row>
    <row r="1185" spans="1:11">
      <c r="A1185" s="10">
        <v>22273</v>
      </c>
      <c r="B1185" s="24" t="s">
        <v>137</v>
      </c>
      <c r="C1185" s="17" t="s">
        <v>3879</v>
      </c>
      <c r="D1185" s="610" t="str">
        <f t="shared" si="82"/>
        <v>Фото</v>
      </c>
      <c r="E1185" s="72" t="s">
        <v>351</v>
      </c>
      <c r="F1185" s="52">
        <v>2.2999999999999998</v>
      </c>
      <c r="G1185" s="48">
        <f t="shared" si="83"/>
        <v>85.789999999999992</v>
      </c>
      <c r="H1185" s="73"/>
      <c r="I1185" s="47">
        <f t="shared" si="84"/>
        <v>0</v>
      </c>
      <c r="J1185" s="47" t="s">
        <v>6493</v>
      </c>
      <c r="K1185" s="610"/>
    </row>
    <row r="1186" spans="1:11">
      <c r="A1186" s="10">
        <v>11957</v>
      </c>
      <c r="B1186" s="9" t="s">
        <v>137</v>
      </c>
      <c r="C1186" s="477" t="s">
        <v>2373</v>
      </c>
      <c r="D1186" s="610" t="str">
        <f t="shared" si="82"/>
        <v>Фото</v>
      </c>
      <c r="E1186" s="533" t="s">
        <v>134</v>
      </c>
      <c r="F1186" s="52">
        <v>37</v>
      </c>
      <c r="G1186" s="48">
        <f t="shared" si="83"/>
        <v>1380.1</v>
      </c>
      <c r="H1186" s="73"/>
      <c r="I1186" s="47">
        <f t="shared" si="84"/>
        <v>0</v>
      </c>
      <c r="J1186" s="47" t="s">
        <v>7852</v>
      </c>
      <c r="K1186" s="610"/>
    </row>
    <row r="1187" spans="1:11">
      <c r="A1187" s="10">
        <v>40058</v>
      </c>
      <c r="B1187" s="24" t="s">
        <v>137</v>
      </c>
      <c r="C1187" s="31" t="s">
        <v>1384</v>
      </c>
      <c r="D1187" s="610" t="str">
        <f t="shared" si="82"/>
        <v>Фото</v>
      </c>
      <c r="E1187" s="72" t="s">
        <v>351</v>
      </c>
      <c r="F1187" s="52">
        <v>23</v>
      </c>
      <c r="G1187" s="48">
        <f t="shared" si="83"/>
        <v>857.9</v>
      </c>
      <c r="H1187" s="73"/>
      <c r="I1187" s="47">
        <f t="shared" si="84"/>
        <v>0</v>
      </c>
      <c r="J1187" s="47" t="s">
        <v>6455</v>
      </c>
      <c r="K1187" s="610"/>
    </row>
    <row r="1188" spans="1:11">
      <c r="A1188" s="10">
        <v>12150</v>
      </c>
      <c r="B1188" s="9" t="s">
        <v>137</v>
      </c>
      <c r="C1188" s="31" t="s">
        <v>2539</v>
      </c>
      <c r="D1188" s="610" t="str">
        <f t="shared" si="82"/>
        <v>Фото</v>
      </c>
      <c r="E1188" s="72" t="s">
        <v>351</v>
      </c>
      <c r="F1188" s="52">
        <v>0.4</v>
      </c>
      <c r="G1188" s="48">
        <f t="shared" si="83"/>
        <v>14.92</v>
      </c>
      <c r="H1188" s="73"/>
      <c r="I1188" s="47">
        <f t="shared" si="84"/>
        <v>0</v>
      </c>
      <c r="J1188" s="47" t="s">
        <v>8270</v>
      </c>
      <c r="K1188" s="610"/>
    </row>
    <row r="1189" spans="1:11">
      <c r="A1189" s="8">
        <v>22275</v>
      </c>
      <c r="B1189" s="23" t="s">
        <v>137</v>
      </c>
      <c r="C1189" s="372" t="s">
        <v>1385</v>
      </c>
      <c r="D1189" s="610" t="str">
        <f t="shared" si="82"/>
        <v>Фото</v>
      </c>
      <c r="E1189" s="72" t="s">
        <v>351</v>
      </c>
      <c r="F1189" s="51">
        <v>10</v>
      </c>
      <c r="G1189" s="48">
        <f t="shared" si="83"/>
        <v>373</v>
      </c>
      <c r="H1189" s="73"/>
      <c r="I1189" s="47">
        <f t="shared" si="84"/>
        <v>0</v>
      </c>
      <c r="J1189" s="47" t="s">
        <v>6468</v>
      </c>
      <c r="K1189" s="610"/>
    </row>
    <row r="1190" spans="1:11">
      <c r="A1190" s="34">
        <v>16395</v>
      </c>
      <c r="B1190" s="24" t="s">
        <v>137</v>
      </c>
      <c r="C1190" s="22" t="s">
        <v>1386</v>
      </c>
      <c r="D1190" s="610" t="str">
        <f t="shared" si="82"/>
        <v>Фото</v>
      </c>
      <c r="E1190" s="72" t="s">
        <v>351</v>
      </c>
      <c r="F1190" s="65">
        <v>5.5</v>
      </c>
      <c r="G1190" s="48">
        <f t="shared" si="83"/>
        <v>205.14999999999998</v>
      </c>
      <c r="H1190" s="73"/>
      <c r="I1190" s="47">
        <f t="shared" si="84"/>
        <v>0</v>
      </c>
      <c r="J1190" s="47" t="s">
        <v>6469</v>
      </c>
      <c r="K1190" s="610"/>
    </row>
    <row r="1191" spans="1:11">
      <c r="A1191" s="8">
        <v>22277</v>
      </c>
      <c r="B1191" s="23" t="s">
        <v>137</v>
      </c>
      <c r="C1191" s="17" t="s">
        <v>1387</v>
      </c>
      <c r="D1191" s="610" t="str">
        <f t="shared" si="82"/>
        <v>Фото</v>
      </c>
      <c r="E1191" s="355" t="s">
        <v>351</v>
      </c>
      <c r="F1191" s="51">
        <v>3</v>
      </c>
      <c r="G1191" s="48">
        <f t="shared" si="83"/>
        <v>111.89999999999999</v>
      </c>
      <c r="H1191" s="73"/>
      <c r="I1191" s="47">
        <f t="shared" si="84"/>
        <v>0</v>
      </c>
      <c r="J1191" s="47" t="s">
        <v>6474</v>
      </c>
      <c r="K1191" s="610"/>
    </row>
    <row r="1192" spans="1:11">
      <c r="A1192" s="10">
        <v>19269</v>
      </c>
      <c r="B1192" s="340" t="s">
        <v>70</v>
      </c>
      <c r="C1192" s="19" t="s">
        <v>1388</v>
      </c>
      <c r="D1192" s="610" t="str">
        <f t="shared" si="82"/>
        <v>Фото</v>
      </c>
      <c r="E1192" s="235" t="s">
        <v>351</v>
      </c>
      <c r="F1192" s="52">
        <v>4.5</v>
      </c>
      <c r="G1192" s="48">
        <f t="shared" si="83"/>
        <v>167.85</v>
      </c>
      <c r="H1192" s="77"/>
      <c r="I1192" s="47">
        <f t="shared" si="84"/>
        <v>0</v>
      </c>
      <c r="J1192" s="47" t="s">
        <v>6475</v>
      </c>
      <c r="K1192" s="610"/>
    </row>
    <row r="1193" spans="1:11">
      <c r="A1193" s="10">
        <v>19254</v>
      </c>
      <c r="B1193" s="335" t="s">
        <v>59</v>
      </c>
      <c r="C1193" s="19" t="s">
        <v>1388</v>
      </c>
      <c r="D1193" s="610" t="str">
        <f t="shared" si="82"/>
        <v>Фото</v>
      </c>
      <c r="E1193" s="539" t="s">
        <v>134</v>
      </c>
      <c r="F1193" s="52">
        <v>3.5</v>
      </c>
      <c r="G1193" s="48">
        <f t="shared" si="83"/>
        <v>130.54999999999998</v>
      </c>
      <c r="H1193" s="77"/>
      <c r="I1193" s="47">
        <f t="shared" si="84"/>
        <v>0</v>
      </c>
      <c r="J1193" s="47" t="s">
        <v>8203</v>
      </c>
      <c r="K1193" s="610"/>
    </row>
    <row r="1194" spans="1:11">
      <c r="A1194" s="10">
        <v>19275</v>
      </c>
      <c r="B1194" s="306" t="s">
        <v>21</v>
      </c>
      <c r="C1194" s="19" t="s">
        <v>1388</v>
      </c>
      <c r="D1194" s="610" t="str">
        <f t="shared" si="82"/>
        <v>Фото</v>
      </c>
      <c r="E1194" s="235" t="s">
        <v>351</v>
      </c>
      <c r="F1194" s="52">
        <v>3.5</v>
      </c>
      <c r="G1194" s="48">
        <f t="shared" si="83"/>
        <v>130.54999999999998</v>
      </c>
      <c r="H1194" s="77"/>
      <c r="I1194" s="47">
        <f t="shared" si="84"/>
        <v>0</v>
      </c>
      <c r="J1194" s="47" t="s">
        <v>8037</v>
      </c>
      <c r="K1194" s="610"/>
    </row>
    <row r="1195" spans="1:11">
      <c r="A1195" s="37">
        <v>15099</v>
      </c>
      <c r="B1195" s="340" t="s">
        <v>70</v>
      </c>
      <c r="C1195" s="18" t="s">
        <v>1389</v>
      </c>
      <c r="D1195" s="610" t="str">
        <f t="shared" si="82"/>
        <v>Фото</v>
      </c>
      <c r="E1195" s="235" t="s">
        <v>351</v>
      </c>
      <c r="F1195" s="65">
        <v>4.5</v>
      </c>
      <c r="G1195" s="48">
        <f t="shared" ref="G1195:G1226" si="85">I$2*F1195</f>
        <v>167.85</v>
      </c>
      <c r="H1195" s="77"/>
      <c r="I1195" s="47">
        <f t="shared" ref="I1195:I1226" si="86">F1195*H1195</f>
        <v>0</v>
      </c>
      <c r="J1195" s="47" t="s">
        <v>6477</v>
      </c>
      <c r="K1195" s="610"/>
    </row>
    <row r="1196" spans="1:11">
      <c r="A1196" s="37">
        <v>15091</v>
      </c>
      <c r="B1196" s="306" t="s">
        <v>36</v>
      </c>
      <c r="C1196" s="18" t="s">
        <v>1389</v>
      </c>
      <c r="D1196" s="610" t="str">
        <f t="shared" si="82"/>
        <v>Фото</v>
      </c>
      <c r="E1196" s="235" t="s">
        <v>351</v>
      </c>
      <c r="F1196" s="65">
        <v>3.5</v>
      </c>
      <c r="G1196" s="48">
        <f t="shared" si="85"/>
        <v>130.54999999999998</v>
      </c>
      <c r="H1196" s="77"/>
      <c r="I1196" s="47">
        <f t="shared" si="86"/>
        <v>0</v>
      </c>
      <c r="J1196" s="47" t="s">
        <v>6476</v>
      </c>
      <c r="K1196" s="610"/>
    </row>
    <row r="1197" spans="1:11">
      <c r="A1197" s="37">
        <v>40149</v>
      </c>
      <c r="B1197" s="335" t="s">
        <v>59</v>
      </c>
      <c r="C1197" s="18" t="s">
        <v>1389</v>
      </c>
      <c r="D1197" s="610" t="str">
        <f t="shared" si="82"/>
        <v>Фото</v>
      </c>
      <c r="E1197" s="539" t="s">
        <v>134</v>
      </c>
      <c r="F1197" s="65">
        <v>3.5</v>
      </c>
      <c r="G1197" s="48">
        <f t="shared" si="85"/>
        <v>130.54999999999998</v>
      </c>
      <c r="H1197" s="77"/>
      <c r="I1197" s="47">
        <f t="shared" si="86"/>
        <v>0</v>
      </c>
      <c r="J1197" s="47" t="s">
        <v>8205</v>
      </c>
      <c r="K1197" s="610"/>
    </row>
    <row r="1198" spans="1:11">
      <c r="A1198" s="8">
        <v>22280</v>
      </c>
      <c r="B1198" s="23" t="s">
        <v>137</v>
      </c>
      <c r="C1198" s="17" t="s">
        <v>1390</v>
      </c>
      <c r="D1198" s="610" t="str">
        <f t="shared" si="82"/>
        <v>Фото</v>
      </c>
      <c r="E1198" s="72" t="s">
        <v>351</v>
      </c>
      <c r="F1198" s="51">
        <v>4</v>
      </c>
      <c r="G1198" s="48">
        <f t="shared" si="85"/>
        <v>149.19999999999999</v>
      </c>
      <c r="H1198" s="73"/>
      <c r="I1198" s="47">
        <f t="shared" si="86"/>
        <v>0</v>
      </c>
      <c r="J1198" s="47" t="s">
        <v>6478</v>
      </c>
      <c r="K1198" s="610"/>
    </row>
    <row r="1199" spans="1:11">
      <c r="A1199" s="8">
        <v>22279</v>
      </c>
      <c r="B1199" s="23" t="s">
        <v>137</v>
      </c>
      <c r="C1199" s="17" t="s">
        <v>1391</v>
      </c>
      <c r="D1199" s="610" t="str">
        <f t="shared" si="82"/>
        <v>Фото</v>
      </c>
      <c r="E1199" s="72" t="s">
        <v>351</v>
      </c>
      <c r="F1199" s="51">
        <v>4</v>
      </c>
      <c r="G1199" s="48">
        <f t="shared" si="85"/>
        <v>149.19999999999999</v>
      </c>
      <c r="H1199" s="73"/>
      <c r="I1199" s="47">
        <f t="shared" si="86"/>
        <v>0</v>
      </c>
      <c r="J1199" s="47" t="s">
        <v>6479</v>
      </c>
      <c r="K1199" s="610"/>
    </row>
    <row r="1200" spans="1:11">
      <c r="A1200" s="8">
        <v>22281</v>
      </c>
      <c r="B1200" s="99" t="s">
        <v>137</v>
      </c>
      <c r="C1200" s="17" t="s">
        <v>4498</v>
      </c>
      <c r="D1200" s="610" t="str">
        <f t="shared" si="82"/>
        <v>Фото</v>
      </c>
      <c r="E1200" s="72" t="s">
        <v>351</v>
      </c>
      <c r="F1200" s="51">
        <v>4</v>
      </c>
      <c r="G1200" s="48">
        <f t="shared" si="85"/>
        <v>149.19999999999999</v>
      </c>
      <c r="H1200" s="73"/>
      <c r="I1200" s="47">
        <f t="shared" si="86"/>
        <v>0</v>
      </c>
      <c r="J1200" s="47" t="s">
        <v>6480</v>
      </c>
      <c r="K1200" s="610"/>
    </row>
    <row r="1201" spans="1:11">
      <c r="A1201" s="8">
        <v>22282</v>
      </c>
      <c r="B1201" s="99" t="s">
        <v>137</v>
      </c>
      <c r="C1201" s="17" t="s">
        <v>1392</v>
      </c>
      <c r="D1201" s="610" t="str">
        <f t="shared" si="82"/>
        <v>Фото</v>
      </c>
      <c r="E1201" s="72" t="s">
        <v>351</v>
      </c>
      <c r="F1201" s="51">
        <v>5.5</v>
      </c>
      <c r="G1201" s="48">
        <f t="shared" si="85"/>
        <v>205.14999999999998</v>
      </c>
      <c r="H1201" s="73"/>
      <c r="I1201" s="47">
        <f t="shared" si="86"/>
        <v>0</v>
      </c>
      <c r="J1201" s="47" t="s">
        <v>6481</v>
      </c>
      <c r="K1201" s="610"/>
    </row>
    <row r="1202" spans="1:11">
      <c r="A1202" s="2">
        <v>28412</v>
      </c>
      <c r="B1202" s="99" t="s">
        <v>137</v>
      </c>
      <c r="C1202" s="17" t="s">
        <v>1393</v>
      </c>
      <c r="D1202" s="610" t="str">
        <f t="shared" si="82"/>
        <v>Фото</v>
      </c>
      <c r="E1202" s="72" t="s">
        <v>351</v>
      </c>
      <c r="F1202" s="51">
        <v>5</v>
      </c>
      <c r="G1202" s="48">
        <f t="shared" si="85"/>
        <v>186.5</v>
      </c>
      <c r="H1202" s="73"/>
      <c r="I1202" s="47">
        <f t="shared" si="86"/>
        <v>0</v>
      </c>
      <c r="J1202" s="47" t="s">
        <v>6483</v>
      </c>
      <c r="K1202" s="610"/>
    </row>
    <row r="1203" spans="1:11">
      <c r="A1203" s="2">
        <v>28411</v>
      </c>
      <c r="B1203" s="99" t="s">
        <v>137</v>
      </c>
      <c r="C1203" s="17" t="s">
        <v>1394</v>
      </c>
      <c r="D1203" s="610" t="str">
        <f t="shared" si="82"/>
        <v>Фото</v>
      </c>
      <c r="E1203" s="539" t="s">
        <v>134</v>
      </c>
      <c r="F1203" s="51">
        <v>5</v>
      </c>
      <c r="G1203" s="48">
        <f t="shared" si="85"/>
        <v>186.5</v>
      </c>
      <c r="H1203" s="73"/>
      <c r="I1203" s="47">
        <f t="shared" si="86"/>
        <v>0</v>
      </c>
      <c r="J1203" s="47" t="s">
        <v>6482</v>
      </c>
      <c r="K1203" s="610"/>
    </row>
    <row r="1204" spans="1:11">
      <c r="A1204" s="8">
        <v>40446</v>
      </c>
      <c r="B1204" s="23" t="s">
        <v>137</v>
      </c>
      <c r="C1204" s="31" t="s">
        <v>1576</v>
      </c>
      <c r="D1204" s="610" t="str">
        <f t="shared" si="82"/>
        <v>Фото</v>
      </c>
      <c r="E1204" s="72" t="s">
        <v>351</v>
      </c>
      <c r="F1204" s="51">
        <v>14</v>
      </c>
      <c r="G1204" s="48">
        <f t="shared" si="85"/>
        <v>522.19999999999993</v>
      </c>
      <c r="H1204" s="73"/>
      <c r="I1204" s="47">
        <f t="shared" si="86"/>
        <v>0</v>
      </c>
      <c r="J1204" s="47" t="s">
        <v>6458</v>
      </c>
      <c r="K1204" s="610"/>
    </row>
    <row r="1205" spans="1:11">
      <c r="A1205" s="8">
        <v>11732</v>
      </c>
      <c r="B1205" s="322" t="s">
        <v>140</v>
      </c>
      <c r="C1205" s="31" t="s">
        <v>2277</v>
      </c>
      <c r="D1205" s="610" t="str">
        <f t="shared" si="82"/>
        <v>Фото</v>
      </c>
      <c r="E1205" s="72" t="s">
        <v>351</v>
      </c>
      <c r="F1205" s="51">
        <v>26</v>
      </c>
      <c r="G1205" s="48">
        <f t="shared" si="85"/>
        <v>969.8</v>
      </c>
      <c r="H1205" s="73"/>
      <c r="I1205" s="47">
        <f t="shared" si="86"/>
        <v>0</v>
      </c>
      <c r="J1205" s="47" t="s">
        <v>7409</v>
      </c>
      <c r="K1205" s="610"/>
    </row>
    <row r="1206" spans="1:11">
      <c r="A1206" s="8">
        <v>22283</v>
      </c>
      <c r="B1206" s="23" t="s">
        <v>137</v>
      </c>
      <c r="C1206" s="31" t="s">
        <v>1574</v>
      </c>
      <c r="D1206" s="610" t="str">
        <f t="shared" si="82"/>
        <v>Фото</v>
      </c>
      <c r="E1206" s="72" t="s">
        <v>351</v>
      </c>
      <c r="F1206" s="51">
        <v>15</v>
      </c>
      <c r="G1206" s="48">
        <f t="shared" si="85"/>
        <v>559.5</v>
      </c>
      <c r="H1206" s="73"/>
      <c r="I1206" s="47">
        <f t="shared" si="86"/>
        <v>0</v>
      </c>
      <c r="J1206" s="47" t="s">
        <v>6459</v>
      </c>
      <c r="K1206" s="610"/>
    </row>
    <row r="1207" spans="1:11">
      <c r="A1207" s="8">
        <v>22284</v>
      </c>
      <c r="B1207" s="23" t="s">
        <v>137</v>
      </c>
      <c r="C1207" s="31" t="s">
        <v>1575</v>
      </c>
      <c r="D1207" s="610" t="str">
        <f t="shared" si="82"/>
        <v>Фото</v>
      </c>
      <c r="E1207" s="72" t="s">
        <v>351</v>
      </c>
      <c r="F1207" s="51">
        <v>16</v>
      </c>
      <c r="G1207" s="48">
        <f t="shared" si="85"/>
        <v>596.79999999999995</v>
      </c>
      <c r="H1207" s="73"/>
      <c r="I1207" s="47">
        <f t="shared" si="86"/>
        <v>0</v>
      </c>
      <c r="J1207" s="47" t="s">
        <v>6460</v>
      </c>
      <c r="K1207" s="610"/>
    </row>
    <row r="1208" spans="1:11">
      <c r="A1208" s="8">
        <v>22286</v>
      </c>
      <c r="B1208" s="23" t="s">
        <v>137</v>
      </c>
      <c r="C1208" s="17" t="s">
        <v>4499</v>
      </c>
      <c r="D1208" s="610" t="str">
        <f t="shared" si="82"/>
        <v>Фото</v>
      </c>
      <c r="E1208" s="72" t="s">
        <v>351</v>
      </c>
      <c r="F1208" s="51">
        <v>1.2</v>
      </c>
      <c r="G1208" s="48">
        <f t="shared" si="85"/>
        <v>44.76</v>
      </c>
      <c r="H1208" s="75"/>
      <c r="I1208" s="47">
        <f t="shared" si="86"/>
        <v>0</v>
      </c>
      <c r="J1208" s="47" t="s">
        <v>6498</v>
      </c>
      <c r="K1208" s="610"/>
    </row>
    <row r="1209" spans="1:11">
      <c r="A1209" s="8">
        <v>11506</v>
      </c>
      <c r="B1209" s="2" t="s">
        <v>137</v>
      </c>
      <c r="C1209" s="31" t="s">
        <v>3748</v>
      </c>
      <c r="D1209" s="610" t="str">
        <f t="shared" si="82"/>
        <v>Фото</v>
      </c>
      <c r="E1209" s="227" t="s">
        <v>351</v>
      </c>
      <c r="F1209" s="51">
        <v>15</v>
      </c>
      <c r="G1209" s="48">
        <f t="shared" si="85"/>
        <v>559.5</v>
      </c>
      <c r="H1209" s="75"/>
      <c r="I1209" s="47">
        <f t="shared" si="86"/>
        <v>0</v>
      </c>
      <c r="J1209" s="47" t="s">
        <v>6457</v>
      </c>
      <c r="K1209" s="610"/>
    </row>
    <row r="1210" spans="1:11">
      <c r="A1210" s="6">
        <v>29954</v>
      </c>
      <c r="B1210" s="455" t="s">
        <v>133</v>
      </c>
      <c r="C1210" s="17" t="s">
        <v>1104</v>
      </c>
      <c r="D1210" s="610" t="str">
        <f t="shared" si="82"/>
        <v>Фото</v>
      </c>
      <c r="E1210" s="72" t="s">
        <v>351</v>
      </c>
      <c r="F1210" s="51">
        <v>2.5</v>
      </c>
      <c r="G1210" s="48">
        <f t="shared" si="85"/>
        <v>93.25</v>
      </c>
      <c r="H1210" s="75"/>
      <c r="I1210" s="47">
        <f t="shared" si="86"/>
        <v>0</v>
      </c>
      <c r="J1210" s="47" t="s">
        <v>8039</v>
      </c>
      <c r="K1210" s="610"/>
    </row>
    <row r="1211" spans="1:11">
      <c r="A1211" s="6">
        <v>11254</v>
      </c>
      <c r="B1211" s="2" t="s">
        <v>137</v>
      </c>
      <c r="C1211" s="31" t="s">
        <v>1070</v>
      </c>
      <c r="D1211" s="610" t="str">
        <f t="shared" si="82"/>
        <v>Фото</v>
      </c>
      <c r="E1211" s="227" t="s">
        <v>351</v>
      </c>
      <c r="F1211" s="51">
        <v>2</v>
      </c>
      <c r="G1211" s="48">
        <f t="shared" si="85"/>
        <v>74.599999999999994</v>
      </c>
      <c r="H1211" s="75"/>
      <c r="I1211" s="47">
        <f t="shared" si="86"/>
        <v>0</v>
      </c>
      <c r="J1211" s="47" t="s">
        <v>6484</v>
      </c>
      <c r="K1211" s="610"/>
    </row>
    <row r="1212" spans="1:11">
      <c r="A1212" s="8">
        <v>22287</v>
      </c>
      <c r="B1212" s="333" t="s">
        <v>135</v>
      </c>
      <c r="C1212" s="17" t="s">
        <v>4069</v>
      </c>
      <c r="D1212" s="610" t="str">
        <f t="shared" si="82"/>
        <v>Фото</v>
      </c>
      <c r="E1212" s="72" t="s">
        <v>351</v>
      </c>
      <c r="F1212" s="51">
        <v>5</v>
      </c>
      <c r="G1212" s="48">
        <f t="shared" si="85"/>
        <v>186.5</v>
      </c>
      <c r="H1212" s="75"/>
      <c r="I1212" s="47">
        <f t="shared" si="86"/>
        <v>0</v>
      </c>
      <c r="J1212" s="47" t="s">
        <v>6487</v>
      </c>
      <c r="K1212" s="610"/>
    </row>
    <row r="1213" spans="1:11">
      <c r="A1213" s="8">
        <v>22289</v>
      </c>
      <c r="B1213" s="306" t="s">
        <v>139</v>
      </c>
      <c r="C1213" s="17" t="s">
        <v>4070</v>
      </c>
      <c r="D1213" s="610" t="str">
        <f t="shared" si="82"/>
        <v>Фото</v>
      </c>
      <c r="E1213" s="72" t="s">
        <v>351</v>
      </c>
      <c r="F1213" s="51">
        <v>9.5</v>
      </c>
      <c r="G1213" s="48">
        <f t="shared" si="85"/>
        <v>354.34999999999997</v>
      </c>
      <c r="H1213" s="77"/>
      <c r="I1213" s="47">
        <f t="shared" si="86"/>
        <v>0</v>
      </c>
      <c r="J1213" s="47" t="s">
        <v>6488</v>
      </c>
      <c r="K1213" s="610"/>
    </row>
    <row r="1214" spans="1:11">
      <c r="A1214" s="37">
        <v>12011</v>
      </c>
      <c r="B1214" s="455" t="s">
        <v>133</v>
      </c>
      <c r="C1214" s="18" t="s">
        <v>2605</v>
      </c>
      <c r="D1214" s="610" t="str">
        <f t="shared" si="82"/>
        <v>Фото</v>
      </c>
      <c r="E1214" s="239" t="s">
        <v>351</v>
      </c>
      <c r="F1214" s="65">
        <v>5</v>
      </c>
      <c r="G1214" s="48">
        <f t="shared" si="85"/>
        <v>186.5</v>
      </c>
      <c r="H1214" s="77"/>
      <c r="I1214" s="47">
        <f t="shared" si="86"/>
        <v>0</v>
      </c>
      <c r="J1214" s="47" t="s">
        <v>6486</v>
      </c>
      <c r="K1214" s="610"/>
    </row>
    <row r="1215" spans="1:11">
      <c r="A1215" s="37">
        <v>12010</v>
      </c>
      <c r="B1215" s="310" t="s">
        <v>89</v>
      </c>
      <c r="C1215" s="18" t="s">
        <v>1071</v>
      </c>
      <c r="D1215" s="610" t="str">
        <f t="shared" si="82"/>
        <v>Фото</v>
      </c>
      <c r="E1215" s="239" t="s">
        <v>351</v>
      </c>
      <c r="F1215" s="65">
        <v>2</v>
      </c>
      <c r="G1215" s="48">
        <f t="shared" si="85"/>
        <v>74.599999999999994</v>
      </c>
      <c r="H1215" s="75"/>
      <c r="I1215" s="47">
        <f t="shared" si="86"/>
        <v>0</v>
      </c>
      <c r="J1215" s="47" t="s">
        <v>6485</v>
      </c>
      <c r="K1215" s="610"/>
    </row>
    <row r="1216" spans="1:11">
      <c r="A1216" s="37">
        <v>11256</v>
      </c>
      <c r="B1216" s="7" t="s">
        <v>137</v>
      </c>
      <c r="C1216" s="18" t="s">
        <v>1072</v>
      </c>
      <c r="D1216" s="610" t="str">
        <f t="shared" si="82"/>
        <v>Фото</v>
      </c>
      <c r="E1216" s="228" t="s">
        <v>351</v>
      </c>
      <c r="F1216" s="65">
        <v>3.5</v>
      </c>
      <c r="G1216" s="48">
        <f t="shared" si="85"/>
        <v>130.54999999999998</v>
      </c>
      <c r="H1216" s="75"/>
      <c r="I1216" s="47">
        <f t="shared" si="86"/>
        <v>0</v>
      </c>
      <c r="J1216" s="47" t="s">
        <v>6489</v>
      </c>
      <c r="K1216" s="610"/>
    </row>
    <row r="1217" spans="1:11">
      <c r="A1217" s="8">
        <v>22290</v>
      </c>
      <c r="B1217" s="23" t="s">
        <v>137</v>
      </c>
      <c r="C1217" s="17" t="s">
        <v>1105</v>
      </c>
      <c r="D1217" s="610" t="str">
        <f t="shared" si="82"/>
        <v>Фото</v>
      </c>
      <c r="E1217" s="72" t="s">
        <v>351</v>
      </c>
      <c r="F1217" s="51">
        <v>2</v>
      </c>
      <c r="G1217" s="48">
        <f t="shared" si="85"/>
        <v>74.599999999999994</v>
      </c>
      <c r="H1217" s="75"/>
      <c r="I1217" s="47">
        <f t="shared" si="86"/>
        <v>0</v>
      </c>
      <c r="J1217" s="47" t="s">
        <v>6494</v>
      </c>
      <c r="K1217" s="610"/>
    </row>
    <row r="1218" spans="1:11">
      <c r="A1218" s="8">
        <v>22291</v>
      </c>
      <c r="B1218" s="23" t="s">
        <v>137</v>
      </c>
      <c r="C1218" s="31" t="s">
        <v>3216</v>
      </c>
      <c r="D1218" s="610" t="str">
        <f t="shared" si="82"/>
        <v>Фото</v>
      </c>
      <c r="E1218" s="72" t="s">
        <v>351</v>
      </c>
      <c r="F1218" s="51">
        <v>2</v>
      </c>
      <c r="G1218" s="48">
        <f t="shared" si="85"/>
        <v>74.599999999999994</v>
      </c>
      <c r="H1218" s="75"/>
      <c r="I1218" s="47">
        <f t="shared" si="86"/>
        <v>0</v>
      </c>
      <c r="J1218" s="47" t="s">
        <v>6497</v>
      </c>
      <c r="K1218" s="610"/>
    </row>
    <row r="1219" spans="1:11">
      <c r="A1219" s="8">
        <v>40098</v>
      </c>
      <c r="B1219" s="306" t="s">
        <v>21</v>
      </c>
      <c r="C1219" s="31" t="s">
        <v>2662</v>
      </c>
      <c r="D1219" s="610" t="str">
        <f t="shared" si="82"/>
        <v>Фото</v>
      </c>
      <c r="E1219" s="72" t="s">
        <v>351</v>
      </c>
      <c r="F1219" s="51">
        <v>2.5</v>
      </c>
      <c r="G1219" s="48">
        <f t="shared" si="85"/>
        <v>93.25</v>
      </c>
      <c r="H1219" s="75"/>
      <c r="I1219" s="47">
        <f t="shared" si="86"/>
        <v>0</v>
      </c>
      <c r="J1219" s="47" t="s">
        <v>6496</v>
      </c>
      <c r="K1219" s="610"/>
    </row>
    <row r="1220" spans="1:11">
      <c r="A1220" s="6">
        <v>28409</v>
      </c>
      <c r="B1220" s="23" t="s">
        <v>137</v>
      </c>
      <c r="C1220" s="17" t="s">
        <v>2369</v>
      </c>
      <c r="D1220" s="610" t="str">
        <f t="shared" si="82"/>
        <v>Фото</v>
      </c>
      <c r="E1220" s="72" t="s">
        <v>351</v>
      </c>
      <c r="F1220" s="51">
        <v>14</v>
      </c>
      <c r="G1220" s="48">
        <f t="shared" si="85"/>
        <v>522.19999999999993</v>
      </c>
      <c r="H1220" s="75"/>
      <c r="I1220" s="47">
        <f t="shared" si="86"/>
        <v>0</v>
      </c>
      <c r="J1220" s="47" t="s">
        <v>6466</v>
      </c>
      <c r="K1220" s="610"/>
    </row>
    <row r="1221" spans="1:11">
      <c r="A1221" s="8">
        <v>22292</v>
      </c>
      <c r="B1221" s="23" t="s">
        <v>137</v>
      </c>
      <c r="C1221" s="17" t="s">
        <v>1395</v>
      </c>
      <c r="D1221" s="610" t="str">
        <f t="shared" si="82"/>
        <v>Фото</v>
      </c>
      <c r="E1221" s="72" t="s">
        <v>351</v>
      </c>
      <c r="F1221" s="51">
        <v>8</v>
      </c>
      <c r="G1221" s="48">
        <f t="shared" si="85"/>
        <v>298.39999999999998</v>
      </c>
      <c r="H1221" s="75"/>
      <c r="I1221" s="47">
        <f t="shared" si="86"/>
        <v>0</v>
      </c>
      <c r="J1221" s="47" t="s">
        <v>6467</v>
      </c>
      <c r="K1221" s="610"/>
    </row>
    <row r="1222" spans="1:11">
      <c r="A1222" s="10">
        <v>40081</v>
      </c>
      <c r="B1222" s="24" t="s">
        <v>137</v>
      </c>
      <c r="C1222" s="31" t="s">
        <v>4074</v>
      </c>
      <c r="D1222" s="610" t="str">
        <f t="shared" si="82"/>
        <v>Фото</v>
      </c>
      <c r="E1222" s="235" t="s">
        <v>351</v>
      </c>
      <c r="F1222" s="52">
        <v>16</v>
      </c>
      <c r="G1222" s="48">
        <f t="shared" si="85"/>
        <v>596.79999999999995</v>
      </c>
      <c r="H1222" s="76"/>
      <c r="I1222" s="47">
        <f t="shared" si="86"/>
        <v>0</v>
      </c>
      <c r="J1222" s="47" t="s">
        <v>6456</v>
      </c>
      <c r="K1222" s="610"/>
    </row>
    <row r="1223" spans="1:11">
      <c r="A1223" s="6">
        <v>40300</v>
      </c>
      <c r="B1223" s="23" t="s">
        <v>137</v>
      </c>
      <c r="C1223" s="17" t="s">
        <v>3243</v>
      </c>
      <c r="D1223" s="610" t="str">
        <f t="shared" ref="D1223:D1286" si="87">HYPERLINK(J1223,"Фото")</f>
        <v>Фото</v>
      </c>
      <c r="E1223" s="72" t="s">
        <v>351</v>
      </c>
      <c r="F1223" s="51">
        <v>1.5</v>
      </c>
      <c r="G1223" s="48">
        <f t="shared" si="85"/>
        <v>55.949999999999996</v>
      </c>
      <c r="H1223" s="75"/>
      <c r="I1223" s="47">
        <f t="shared" si="86"/>
        <v>0</v>
      </c>
      <c r="J1223" s="47" t="s">
        <v>6495</v>
      </c>
      <c r="K1223" s="610"/>
    </row>
    <row r="1224" spans="1:11">
      <c r="A1224" s="6">
        <v>12183</v>
      </c>
      <c r="B1224" s="6" t="s">
        <v>137</v>
      </c>
      <c r="C1224" s="17" t="s">
        <v>2578</v>
      </c>
      <c r="D1224" s="610" t="str">
        <f t="shared" si="87"/>
        <v>Фото</v>
      </c>
      <c r="E1224" s="72" t="s">
        <v>351</v>
      </c>
      <c r="F1224" s="51">
        <v>2.2999999999999998</v>
      </c>
      <c r="G1224" s="48">
        <f t="shared" si="85"/>
        <v>85.789999999999992</v>
      </c>
      <c r="H1224" s="75"/>
      <c r="I1224" s="47">
        <f t="shared" si="86"/>
        <v>0</v>
      </c>
      <c r="J1224" s="47" t="s">
        <v>8302</v>
      </c>
      <c r="K1224" s="610"/>
    </row>
    <row r="1225" spans="1:11">
      <c r="A1225" s="6">
        <v>12631</v>
      </c>
      <c r="B1225" s="6" t="s">
        <v>137</v>
      </c>
      <c r="C1225" s="17" t="s">
        <v>2690</v>
      </c>
      <c r="D1225" s="610" t="str">
        <f t="shared" si="87"/>
        <v>Фото</v>
      </c>
      <c r="E1225" s="72" t="s">
        <v>351</v>
      </c>
      <c r="F1225" s="51">
        <v>1.3</v>
      </c>
      <c r="G1225" s="48">
        <f t="shared" si="85"/>
        <v>48.489999999999995</v>
      </c>
      <c r="H1225" s="75"/>
      <c r="I1225" s="47">
        <f t="shared" si="86"/>
        <v>0</v>
      </c>
      <c r="J1225" s="47" t="s">
        <v>8360</v>
      </c>
      <c r="K1225" s="610"/>
    </row>
    <row r="1226" spans="1:11">
      <c r="A1226" s="8">
        <v>22294</v>
      </c>
      <c r="B1226" s="23" t="s">
        <v>137</v>
      </c>
      <c r="C1226" s="17" t="s">
        <v>1397</v>
      </c>
      <c r="D1226" s="610" t="str">
        <f t="shared" si="87"/>
        <v>Фото</v>
      </c>
      <c r="E1226" s="72" t="s">
        <v>351</v>
      </c>
      <c r="F1226" s="51">
        <v>2</v>
      </c>
      <c r="G1226" s="48">
        <f t="shared" si="85"/>
        <v>74.599999999999994</v>
      </c>
      <c r="H1226" s="75"/>
      <c r="I1226" s="47">
        <f t="shared" si="86"/>
        <v>0</v>
      </c>
      <c r="J1226" s="47" t="s">
        <v>6499</v>
      </c>
      <c r="K1226" s="610"/>
    </row>
    <row r="1227" spans="1:11">
      <c r="A1227" s="8">
        <v>22296</v>
      </c>
      <c r="B1227" s="23" t="s">
        <v>137</v>
      </c>
      <c r="C1227" s="17" t="s">
        <v>1398</v>
      </c>
      <c r="D1227" s="610" t="str">
        <f t="shared" si="87"/>
        <v>Фото</v>
      </c>
      <c r="E1227" s="72" t="s">
        <v>351</v>
      </c>
      <c r="F1227" s="51">
        <v>3</v>
      </c>
      <c r="G1227" s="48">
        <f>I$2*F1227</f>
        <v>111.89999999999999</v>
      </c>
      <c r="H1227" s="75"/>
      <c r="I1227" s="47">
        <f>F1227*H1227</f>
        <v>0</v>
      </c>
      <c r="J1227" s="47" t="s">
        <v>6490</v>
      </c>
      <c r="K1227" s="610"/>
    </row>
    <row r="1228" spans="1:11" ht="17.399999999999999">
      <c r="A1228" s="163"/>
      <c r="B1228" s="383" t="s">
        <v>1646</v>
      </c>
      <c r="C1228" s="154" t="s">
        <v>1402</v>
      </c>
      <c r="D1228" s="610"/>
      <c r="E1228" s="243"/>
      <c r="F1228" s="160"/>
      <c r="G1228" s="147"/>
      <c r="H1228" s="164"/>
      <c r="I1228" s="149"/>
      <c r="J1228" s="149" t="e">
        <v>#N/A</v>
      </c>
      <c r="K1228" s="610"/>
    </row>
    <row r="1229" spans="1:11" ht="133.35" customHeight="1">
      <c r="A1229" s="9"/>
      <c r="B1229" s="24"/>
      <c r="C1229" s="376"/>
      <c r="D1229" s="610"/>
      <c r="E1229" s="245"/>
      <c r="F1229" s="118"/>
      <c r="G1229" s="105"/>
      <c r="H1229" s="119"/>
      <c r="I1229" s="107"/>
      <c r="J1229" s="107" t="e">
        <v>#N/A</v>
      </c>
      <c r="K1229" s="610"/>
    </row>
    <row r="1230" spans="1:11">
      <c r="A1230" s="34">
        <v>40596</v>
      </c>
      <c r="B1230" s="7" t="s">
        <v>137</v>
      </c>
      <c r="C1230" s="18" t="s">
        <v>4352</v>
      </c>
      <c r="D1230" s="610" t="str">
        <f t="shared" si="87"/>
        <v>Фото</v>
      </c>
      <c r="E1230" s="577" t="s">
        <v>351</v>
      </c>
      <c r="F1230" s="50">
        <v>23</v>
      </c>
      <c r="G1230" s="48">
        <f t="shared" ref="G1230:G1293" si="88">I$2*F1230</f>
        <v>857.9</v>
      </c>
      <c r="H1230" s="77"/>
      <c r="I1230" s="47">
        <f t="shared" ref="I1230:I1265" si="89">F1230*H1230</f>
        <v>0</v>
      </c>
      <c r="J1230" s="47" t="s">
        <v>6789</v>
      </c>
      <c r="K1230" s="610"/>
    </row>
    <row r="1231" spans="1:11">
      <c r="A1231" s="34">
        <v>26017</v>
      </c>
      <c r="B1231" s="7" t="s">
        <v>137</v>
      </c>
      <c r="C1231" s="18" t="s">
        <v>4500</v>
      </c>
      <c r="D1231" s="610" t="str">
        <f t="shared" si="87"/>
        <v>Фото</v>
      </c>
      <c r="E1231" s="235" t="s">
        <v>351</v>
      </c>
      <c r="F1231" s="50">
        <v>38</v>
      </c>
      <c r="G1231" s="48">
        <f t="shared" si="88"/>
        <v>1417.3999999999999</v>
      </c>
      <c r="H1231" s="76"/>
      <c r="I1231" s="47">
        <f t="shared" si="89"/>
        <v>0</v>
      </c>
      <c r="J1231" s="47" t="s">
        <v>4921</v>
      </c>
      <c r="K1231" s="610"/>
    </row>
    <row r="1232" spans="1:11">
      <c r="A1232" s="37">
        <v>28017</v>
      </c>
      <c r="B1232" s="24" t="s">
        <v>137</v>
      </c>
      <c r="C1232" s="18" t="s">
        <v>4306</v>
      </c>
      <c r="D1232" s="610" t="str">
        <f t="shared" si="87"/>
        <v>Фото</v>
      </c>
      <c r="E1232" s="235" t="s">
        <v>351</v>
      </c>
      <c r="F1232" s="65">
        <v>45</v>
      </c>
      <c r="G1232" s="48">
        <f t="shared" si="88"/>
        <v>1678.4999999999998</v>
      </c>
      <c r="H1232" s="77"/>
      <c r="I1232" s="47">
        <f t="shared" si="89"/>
        <v>0</v>
      </c>
      <c r="J1232" s="47" t="s">
        <v>6790</v>
      </c>
      <c r="K1232" s="610"/>
    </row>
    <row r="1233" spans="1:11">
      <c r="A1233" s="37">
        <v>28018</v>
      </c>
      <c r="B1233" s="24" t="s">
        <v>137</v>
      </c>
      <c r="C1233" s="18" t="s">
        <v>2937</v>
      </c>
      <c r="D1233" s="610" t="str">
        <f t="shared" si="87"/>
        <v>Фото</v>
      </c>
      <c r="E1233" s="235" t="s">
        <v>351</v>
      </c>
      <c r="F1233" s="67">
        <v>42</v>
      </c>
      <c r="G1233" s="48">
        <f t="shared" si="88"/>
        <v>1566.6</v>
      </c>
      <c r="H1233" s="75"/>
      <c r="I1233" s="47">
        <f t="shared" si="89"/>
        <v>0</v>
      </c>
      <c r="J1233" s="47" t="s">
        <v>6791</v>
      </c>
      <c r="K1233" s="610"/>
    </row>
    <row r="1234" spans="1:11">
      <c r="A1234" s="37">
        <v>11967</v>
      </c>
      <c r="B1234" s="24" t="s">
        <v>137</v>
      </c>
      <c r="C1234" s="18" t="s">
        <v>2401</v>
      </c>
      <c r="D1234" s="610" t="str">
        <f t="shared" si="87"/>
        <v>Фото</v>
      </c>
      <c r="E1234" s="534" t="s">
        <v>134</v>
      </c>
      <c r="F1234" s="67">
        <v>22</v>
      </c>
      <c r="G1234" s="48">
        <f t="shared" si="88"/>
        <v>820.59999999999991</v>
      </c>
      <c r="H1234" s="75"/>
      <c r="I1234" s="47">
        <f t="shared" si="89"/>
        <v>0</v>
      </c>
      <c r="J1234" s="47" t="s">
        <v>7875</v>
      </c>
      <c r="K1234" s="610"/>
    </row>
    <row r="1235" spans="1:11">
      <c r="A1235" s="37">
        <v>11968</v>
      </c>
      <c r="B1235" s="24" t="s">
        <v>137</v>
      </c>
      <c r="C1235" s="18" t="s">
        <v>2402</v>
      </c>
      <c r="D1235" s="610" t="str">
        <f t="shared" si="87"/>
        <v>Фото</v>
      </c>
      <c r="E1235" s="534" t="s">
        <v>134</v>
      </c>
      <c r="F1235" s="67">
        <v>22</v>
      </c>
      <c r="G1235" s="48">
        <f t="shared" si="88"/>
        <v>820.59999999999991</v>
      </c>
      <c r="H1235" s="75"/>
      <c r="I1235" s="47">
        <f t="shared" si="89"/>
        <v>0</v>
      </c>
      <c r="J1235" s="47" t="s">
        <v>7876</v>
      </c>
      <c r="K1235" s="610"/>
    </row>
    <row r="1236" spans="1:11">
      <c r="A1236" s="37">
        <v>11969</v>
      </c>
      <c r="B1236" s="24" t="s">
        <v>137</v>
      </c>
      <c r="C1236" s="18" t="s">
        <v>2403</v>
      </c>
      <c r="D1236" s="610" t="str">
        <f t="shared" si="87"/>
        <v>Фото</v>
      </c>
      <c r="E1236" s="534" t="s">
        <v>134</v>
      </c>
      <c r="F1236" s="67">
        <v>22</v>
      </c>
      <c r="G1236" s="48">
        <f t="shared" si="88"/>
        <v>820.59999999999991</v>
      </c>
      <c r="H1236" s="75"/>
      <c r="I1236" s="47">
        <f t="shared" si="89"/>
        <v>0</v>
      </c>
      <c r="J1236" s="47" t="s">
        <v>7877</v>
      </c>
      <c r="K1236" s="610"/>
    </row>
    <row r="1237" spans="1:11">
      <c r="A1237" s="6">
        <v>27310</v>
      </c>
      <c r="B1237" s="23" t="s">
        <v>137</v>
      </c>
      <c r="C1237" s="20" t="s">
        <v>171</v>
      </c>
      <c r="D1237" s="610" t="str">
        <f t="shared" si="87"/>
        <v>Фото</v>
      </c>
      <c r="E1237" s="72" t="s">
        <v>351</v>
      </c>
      <c r="F1237" s="51">
        <v>8.5</v>
      </c>
      <c r="G1237" s="48">
        <f t="shared" si="88"/>
        <v>317.04999999999995</v>
      </c>
      <c r="H1237" s="75"/>
      <c r="I1237" s="47">
        <f t="shared" si="89"/>
        <v>0</v>
      </c>
      <c r="J1237" s="47" t="s">
        <v>6822</v>
      </c>
      <c r="K1237" s="610"/>
    </row>
    <row r="1238" spans="1:11">
      <c r="A1238" s="8">
        <v>22383</v>
      </c>
      <c r="B1238" s="23" t="s">
        <v>137</v>
      </c>
      <c r="C1238" s="20" t="s">
        <v>113</v>
      </c>
      <c r="D1238" s="610" t="str">
        <f t="shared" si="87"/>
        <v>Фото</v>
      </c>
      <c r="E1238" s="72" t="s">
        <v>351</v>
      </c>
      <c r="F1238" s="51">
        <v>13</v>
      </c>
      <c r="G1238" s="48">
        <f t="shared" si="88"/>
        <v>484.9</v>
      </c>
      <c r="H1238" s="77"/>
      <c r="I1238" s="47">
        <f t="shared" si="89"/>
        <v>0</v>
      </c>
      <c r="J1238" s="47" t="s">
        <v>6823</v>
      </c>
      <c r="K1238" s="610"/>
    </row>
    <row r="1239" spans="1:11">
      <c r="A1239" s="6">
        <v>40594</v>
      </c>
      <c r="B1239" s="2" t="s">
        <v>137</v>
      </c>
      <c r="C1239" s="32" t="s">
        <v>3334</v>
      </c>
      <c r="D1239" s="610" t="str">
        <f t="shared" si="87"/>
        <v>Фото</v>
      </c>
      <c r="E1239" s="72" t="s">
        <v>351</v>
      </c>
      <c r="F1239" s="51">
        <v>6</v>
      </c>
      <c r="G1239" s="48">
        <f t="shared" si="88"/>
        <v>223.79999999999998</v>
      </c>
      <c r="H1239" s="77"/>
      <c r="I1239" s="47">
        <f t="shared" si="89"/>
        <v>0</v>
      </c>
      <c r="J1239" s="47" t="s">
        <v>6824</v>
      </c>
      <c r="K1239" s="610"/>
    </row>
    <row r="1240" spans="1:11">
      <c r="A1240" s="10">
        <v>14433</v>
      </c>
      <c r="B1240" s="24" t="s">
        <v>137</v>
      </c>
      <c r="C1240" s="19" t="s">
        <v>2234</v>
      </c>
      <c r="D1240" s="610" t="str">
        <f t="shared" si="87"/>
        <v>Фото</v>
      </c>
      <c r="E1240" s="239" t="s">
        <v>351</v>
      </c>
      <c r="F1240" s="52">
        <v>0.3</v>
      </c>
      <c r="G1240" s="48">
        <f t="shared" si="88"/>
        <v>11.19</v>
      </c>
      <c r="H1240" s="75"/>
      <c r="I1240" s="47">
        <f t="shared" si="89"/>
        <v>0</v>
      </c>
      <c r="J1240" s="47" t="s">
        <v>6957</v>
      </c>
      <c r="K1240" s="610"/>
    </row>
    <row r="1241" spans="1:11">
      <c r="A1241" s="10">
        <v>22303</v>
      </c>
      <c r="B1241" s="24" t="s">
        <v>137</v>
      </c>
      <c r="C1241" s="19" t="s">
        <v>3822</v>
      </c>
      <c r="D1241" s="610" t="str">
        <f t="shared" si="87"/>
        <v>Фото</v>
      </c>
      <c r="E1241" s="239" t="s">
        <v>351</v>
      </c>
      <c r="F1241" s="52">
        <v>2.5</v>
      </c>
      <c r="G1241" s="48">
        <f t="shared" si="88"/>
        <v>93.25</v>
      </c>
      <c r="H1241" s="77"/>
      <c r="I1241" s="47">
        <f t="shared" si="89"/>
        <v>0</v>
      </c>
      <c r="J1241" s="47" t="s">
        <v>6900</v>
      </c>
      <c r="K1241" s="610"/>
    </row>
    <row r="1242" spans="1:11">
      <c r="A1242" s="10">
        <v>13906</v>
      </c>
      <c r="B1242" s="24" t="s">
        <v>137</v>
      </c>
      <c r="C1242" s="19" t="s">
        <v>4378</v>
      </c>
      <c r="D1242" s="610" t="str">
        <f t="shared" si="87"/>
        <v>Фото</v>
      </c>
      <c r="E1242" s="239" t="s">
        <v>351</v>
      </c>
      <c r="F1242" s="52">
        <v>3</v>
      </c>
      <c r="G1242" s="48">
        <f t="shared" si="88"/>
        <v>111.89999999999999</v>
      </c>
      <c r="H1242" s="77"/>
      <c r="I1242" s="47">
        <f t="shared" si="89"/>
        <v>0</v>
      </c>
      <c r="J1242" s="47" t="s">
        <v>8862</v>
      </c>
      <c r="K1242" s="610"/>
    </row>
    <row r="1243" spans="1:11">
      <c r="A1243" s="10">
        <v>22304</v>
      </c>
      <c r="B1243" s="24" t="s">
        <v>137</v>
      </c>
      <c r="C1243" s="19" t="s">
        <v>3819</v>
      </c>
      <c r="D1243" s="610" t="str">
        <f t="shared" si="87"/>
        <v>Фото</v>
      </c>
      <c r="E1243" s="235" t="s">
        <v>351</v>
      </c>
      <c r="F1243" s="52">
        <v>7</v>
      </c>
      <c r="G1243" s="48">
        <f t="shared" si="88"/>
        <v>261.09999999999997</v>
      </c>
      <c r="H1243" s="77"/>
      <c r="I1243" s="47">
        <f t="shared" si="89"/>
        <v>0</v>
      </c>
      <c r="J1243" s="47" t="s">
        <v>8032</v>
      </c>
      <c r="K1243" s="610"/>
    </row>
    <row r="1244" spans="1:11">
      <c r="A1244" s="10">
        <v>22301</v>
      </c>
      <c r="B1244" s="24" t="s">
        <v>137</v>
      </c>
      <c r="C1244" s="19" t="s">
        <v>3283</v>
      </c>
      <c r="D1244" s="610" t="str">
        <f t="shared" si="87"/>
        <v>Фото</v>
      </c>
      <c r="E1244" s="239" t="s">
        <v>351</v>
      </c>
      <c r="F1244" s="52">
        <v>8</v>
      </c>
      <c r="G1244" s="48">
        <f t="shared" si="88"/>
        <v>298.39999999999998</v>
      </c>
      <c r="H1244" s="77"/>
      <c r="I1244" s="47">
        <f t="shared" si="89"/>
        <v>0</v>
      </c>
      <c r="J1244" s="47" t="s">
        <v>6873</v>
      </c>
      <c r="K1244" s="610"/>
    </row>
    <row r="1245" spans="1:11">
      <c r="A1245" s="10">
        <v>12602</v>
      </c>
      <c r="B1245" s="9" t="s">
        <v>137</v>
      </c>
      <c r="C1245" s="19" t="s">
        <v>4377</v>
      </c>
      <c r="D1245" s="610" t="str">
        <f t="shared" si="87"/>
        <v>Фото</v>
      </c>
      <c r="E1245" s="239" t="s">
        <v>351</v>
      </c>
      <c r="F1245" s="52">
        <v>3</v>
      </c>
      <c r="G1245" s="48">
        <f t="shared" si="88"/>
        <v>111.89999999999999</v>
      </c>
      <c r="H1245" s="77"/>
      <c r="I1245" s="47">
        <f t="shared" si="89"/>
        <v>0</v>
      </c>
      <c r="J1245" s="47" t="s">
        <v>8333</v>
      </c>
      <c r="K1245" s="610"/>
    </row>
    <row r="1246" spans="1:11">
      <c r="A1246" s="10">
        <v>22305</v>
      </c>
      <c r="B1246" s="24" t="s">
        <v>137</v>
      </c>
      <c r="C1246" s="377" t="s">
        <v>2235</v>
      </c>
      <c r="D1246" s="610" t="str">
        <f t="shared" si="87"/>
        <v>Фото</v>
      </c>
      <c r="E1246" s="239" t="s">
        <v>351</v>
      </c>
      <c r="F1246" s="52">
        <v>2.5</v>
      </c>
      <c r="G1246" s="48">
        <f t="shared" si="88"/>
        <v>93.25</v>
      </c>
      <c r="H1246" s="75"/>
      <c r="I1246" s="47">
        <f t="shared" si="89"/>
        <v>0</v>
      </c>
      <c r="J1246" s="47" t="s">
        <v>6907</v>
      </c>
      <c r="K1246" s="610"/>
    </row>
    <row r="1247" spans="1:11">
      <c r="A1247" s="10">
        <v>12708</v>
      </c>
      <c r="B1247" s="24" t="s">
        <v>137</v>
      </c>
      <c r="C1247" s="377" t="s">
        <v>3368</v>
      </c>
      <c r="D1247" s="610" t="str">
        <f t="shared" si="87"/>
        <v>Фото</v>
      </c>
      <c r="E1247" s="239" t="s">
        <v>351</v>
      </c>
      <c r="F1247" s="52">
        <v>2</v>
      </c>
      <c r="G1247" s="48">
        <f t="shared" si="88"/>
        <v>74.599999999999994</v>
      </c>
      <c r="H1247" s="75"/>
      <c r="I1247" s="47">
        <f t="shared" si="89"/>
        <v>0</v>
      </c>
      <c r="J1247" s="47" t="s">
        <v>8428</v>
      </c>
      <c r="K1247" s="610"/>
    </row>
    <row r="1248" spans="1:11">
      <c r="A1248" s="8">
        <v>22351</v>
      </c>
      <c r="B1248" s="23" t="s">
        <v>137</v>
      </c>
      <c r="C1248" s="20" t="s">
        <v>3272</v>
      </c>
      <c r="D1248" s="610" t="str">
        <f t="shared" si="87"/>
        <v>Фото</v>
      </c>
      <c r="E1248" s="72" t="s">
        <v>351</v>
      </c>
      <c r="F1248" s="51">
        <v>1</v>
      </c>
      <c r="G1248" s="48">
        <f t="shared" si="88"/>
        <v>37.299999999999997</v>
      </c>
      <c r="H1248" s="75"/>
      <c r="I1248" s="47">
        <f t="shared" si="89"/>
        <v>0</v>
      </c>
      <c r="J1248" s="47" t="s">
        <v>6950</v>
      </c>
      <c r="K1248" s="610"/>
    </row>
    <row r="1249" spans="1:11">
      <c r="A1249" s="10">
        <v>29972</v>
      </c>
      <c r="B1249" s="24" t="s">
        <v>137</v>
      </c>
      <c r="C1249" s="19" t="s">
        <v>3794</v>
      </c>
      <c r="D1249" s="610" t="str">
        <f t="shared" si="87"/>
        <v>Фото</v>
      </c>
      <c r="E1249" s="235" t="s">
        <v>351</v>
      </c>
      <c r="F1249" s="52">
        <v>0.3</v>
      </c>
      <c r="G1249" s="48">
        <f t="shared" si="88"/>
        <v>11.19</v>
      </c>
      <c r="H1249" s="77"/>
      <c r="I1249" s="47">
        <f t="shared" si="89"/>
        <v>0</v>
      </c>
      <c r="J1249" s="47" t="s">
        <v>4947</v>
      </c>
      <c r="K1249" s="610"/>
    </row>
    <row r="1250" spans="1:11">
      <c r="A1250" s="37">
        <v>28025</v>
      </c>
      <c r="B1250" s="316" t="s">
        <v>89</v>
      </c>
      <c r="C1250" s="18" t="s">
        <v>676</v>
      </c>
      <c r="D1250" s="610" t="str">
        <f t="shared" si="87"/>
        <v>Фото</v>
      </c>
      <c r="E1250" s="235" t="s">
        <v>351</v>
      </c>
      <c r="F1250" s="65">
        <v>25</v>
      </c>
      <c r="G1250" s="48">
        <f t="shared" si="88"/>
        <v>932.49999999999989</v>
      </c>
      <c r="H1250" s="77"/>
      <c r="I1250" s="47">
        <f t="shared" si="89"/>
        <v>0</v>
      </c>
      <c r="J1250" s="47" t="s">
        <v>6805</v>
      </c>
      <c r="K1250" s="610"/>
    </row>
    <row r="1251" spans="1:11">
      <c r="A1251" s="37">
        <v>28026</v>
      </c>
      <c r="B1251" s="322" t="s">
        <v>47</v>
      </c>
      <c r="C1251" s="21" t="s">
        <v>4307</v>
      </c>
      <c r="D1251" s="610" t="str">
        <f t="shared" si="87"/>
        <v>Фото</v>
      </c>
      <c r="E1251" s="239" t="s">
        <v>351</v>
      </c>
      <c r="F1251" s="49">
        <v>55</v>
      </c>
      <c r="G1251" s="48">
        <f t="shared" si="88"/>
        <v>2051.5</v>
      </c>
      <c r="H1251" s="76"/>
      <c r="I1251" s="47">
        <f t="shared" si="89"/>
        <v>0</v>
      </c>
      <c r="J1251" s="47" t="s">
        <v>6792</v>
      </c>
      <c r="K1251" s="610"/>
    </row>
    <row r="1252" spans="1:11">
      <c r="A1252" s="37">
        <v>28027</v>
      </c>
      <c r="B1252" s="458" t="s">
        <v>137</v>
      </c>
      <c r="C1252" s="18" t="s">
        <v>4303</v>
      </c>
      <c r="D1252" s="610" t="str">
        <f t="shared" si="87"/>
        <v>Фото</v>
      </c>
      <c r="E1252" s="239" t="s">
        <v>351</v>
      </c>
      <c r="F1252" s="49">
        <v>32</v>
      </c>
      <c r="G1252" s="48">
        <f t="shared" si="88"/>
        <v>1193.5999999999999</v>
      </c>
      <c r="H1252" s="77"/>
      <c r="I1252" s="47">
        <f t="shared" si="89"/>
        <v>0</v>
      </c>
      <c r="J1252" s="47" t="s">
        <v>6793</v>
      </c>
      <c r="K1252" s="610"/>
    </row>
    <row r="1253" spans="1:11">
      <c r="A1253" s="10">
        <v>22307</v>
      </c>
      <c r="B1253" s="24" t="s">
        <v>137</v>
      </c>
      <c r="C1253" s="19" t="s">
        <v>2913</v>
      </c>
      <c r="D1253" s="610" t="str">
        <f t="shared" si="87"/>
        <v>Фото</v>
      </c>
      <c r="E1253" s="235" t="s">
        <v>351</v>
      </c>
      <c r="F1253" s="52">
        <v>2.8</v>
      </c>
      <c r="G1253" s="48">
        <f t="shared" si="88"/>
        <v>104.43999999999998</v>
      </c>
      <c r="H1253" s="77"/>
      <c r="I1253" s="47">
        <f t="shared" si="89"/>
        <v>0</v>
      </c>
      <c r="J1253" s="47" t="s">
        <v>6948</v>
      </c>
      <c r="K1253" s="610"/>
    </row>
    <row r="1254" spans="1:11">
      <c r="A1254" s="37">
        <v>40524</v>
      </c>
      <c r="B1254" s="23" t="s">
        <v>137</v>
      </c>
      <c r="C1254" s="21" t="s">
        <v>4389</v>
      </c>
      <c r="D1254" s="610" t="str">
        <f t="shared" si="87"/>
        <v>Фото</v>
      </c>
      <c r="E1254" s="239" t="s">
        <v>351</v>
      </c>
      <c r="F1254" s="65">
        <v>3.5</v>
      </c>
      <c r="G1254" s="48">
        <f t="shared" si="88"/>
        <v>130.54999999999998</v>
      </c>
      <c r="H1254" s="77"/>
      <c r="I1254" s="47">
        <f t="shared" si="89"/>
        <v>0</v>
      </c>
      <c r="J1254" s="47" t="s">
        <v>8035</v>
      </c>
      <c r="K1254" s="610"/>
    </row>
    <row r="1255" spans="1:11">
      <c r="A1255" s="37">
        <v>11624</v>
      </c>
      <c r="B1255" s="2" t="s">
        <v>137</v>
      </c>
      <c r="C1255" s="21" t="s">
        <v>4501</v>
      </c>
      <c r="D1255" s="610" t="str">
        <f t="shared" si="87"/>
        <v>Фото</v>
      </c>
      <c r="E1255" s="228" t="s">
        <v>351</v>
      </c>
      <c r="F1255" s="65">
        <v>3.5</v>
      </c>
      <c r="G1255" s="48">
        <f t="shared" si="88"/>
        <v>130.54999999999998</v>
      </c>
      <c r="H1255" s="77"/>
      <c r="I1255" s="47">
        <f t="shared" si="89"/>
        <v>0</v>
      </c>
      <c r="J1255" s="47" t="s">
        <v>8030</v>
      </c>
      <c r="K1255" s="610"/>
    </row>
    <row r="1256" spans="1:11">
      <c r="A1256" s="37">
        <v>40367</v>
      </c>
      <c r="B1256" s="2" t="s">
        <v>137</v>
      </c>
      <c r="C1256" s="31" t="s">
        <v>2311</v>
      </c>
      <c r="D1256" s="610" t="str">
        <f t="shared" si="87"/>
        <v>Фото</v>
      </c>
      <c r="E1256" s="265" t="s">
        <v>351</v>
      </c>
      <c r="F1256" s="65">
        <v>2</v>
      </c>
      <c r="G1256" s="48">
        <f t="shared" si="88"/>
        <v>74.599999999999994</v>
      </c>
      <c r="H1256" s="77"/>
      <c r="I1256" s="47">
        <f t="shared" si="89"/>
        <v>0</v>
      </c>
      <c r="J1256" s="47" t="s">
        <v>6920</v>
      </c>
      <c r="K1256" s="610"/>
    </row>
    <row r="1257" spans="1:11">
      <c r="A1257" s="37">
        <v>40687</v>
      </c>
      <c r="B1257" s="24" t="s">
        <v>137</v>
      </c>
      <c r="C1257" s="18" t="s">
        <v>589</v>
      </c>
      <c r="D1257" s="610" t="str">
        <f t="shared" si="87"/>
        <v>Фото</v>
      </c>
      <c r="E1257" s="235" t="s">
        <v>351</v>
      </c>
      <c r="F1257" s="65">
        <v>1.3</v>
      </c>
      <c r="G1257" s="48">
        <f t="shared" si="88"/>
        <v>48.489999999999995</v>
      </c>
      <c r="H1257" s="77"/>
      <c r="I1257" s="47">
        <f t="shared" si="89"/>
        <v>0</v>
      </c>
      <c r="J1257" s="47" t="s">
        <v>4956</v>
      </c>
      <c r="K1257" s="610"/>
    </row>
    <row r="1258" spans="1:11">
      <c r="A1258" s="37">
        <v>12706</v>
      </c>
      <c r="B1258" s="24" t="s">
        <v>137</v>
      </c>
      <c r="C1258" s="18" t="s">
        <v>4567</v>
      </c>
      <c r="D1258" s="610" t="str">
        <f t="shared" si="87"/>
        <v>Фото</v>
      </c>
      <c r="E1258" s="235" t="s">
        <v>351</v>
      </c>
      <c r="F1258" s="65">
        <v>1</v>
      </c>
      <c r="G1258" s="48">
        <f t="shared" si="88"/>
        <v>37.299999999999997</v>
      </c>
      <c r="H1258" s="77"/>
      <c r="I1258" s="47">
        <f t="shared" si="89"/>
        <v>0</v>
      </c>
      <c r="J1258" s="47" t="s">
        <v>8426</v>
      </c>
      <c r="K1258" s="610"/>
    </row>
    <row r="1259" spans="1:11">
      <c r="A1259" s="37">
        <v>12707</v>
      </c>
      <c r="B1259" s="24" t="s">
        <v>137</v>
      </c>
      <c r="C1259" s="18" t="s">
        <v>4568</v>
      </c>
      <c r="D1259" s="610" t="str">
        <f t="shared" si="87"/>
        <v>Фото</v>
      </c>
      <c r="E1259" s="235" t="s">
        <v>351</v>
      </c>
      <c r="F1259" s="65">
        <v>1</v>
      </c>
      <c r="G1259" s="48">
        <f t="shared" si="88"/>
        <v>37.299999999999997</v>
      </c>
      <c r="H1259" s="77"/>
      <c r="I1259" s="47">
        <f t="shared" si="89"/>
        <v>0</v>
      </c>
      <c r="J1259" s="47" t="s">
        <v>8427</v>
      </c>
      <c r="K1259" s="610"/>
    </row>
    <row r="1260" spans="1:11">
      <c r="A1260" s="37">
        <v>28028</v>
      </c>
      <c r="B1260" s="24" t="s">
        <v>137</v>
      </c>
      <c r="C1260" s="22" t="s">
        <v>2236</v>
      </c>
      <c r="D1260" s="610" t="str">
        <f t="shared" si="87"/>
        <v>Фото</v>
      </c>
      <c r="E1260" s="235" t="s">
        <v>351</v>
      </c>
      <c r="F1260" s="65">
        <v>0.4</v>
      </c>
      <c r="G1260" s="48">
        <f t="shared" si="88"/>
        <v>14.92</v>
      </c>
      <c r="H1260" s="77"/>
      <c r="I1260" s="47">
        <f t="shared" si="89"/>
        <v>0</v>
      </c>
      <c r="J1260" s="47" t="s">
        <v>6952</v>
      </c>
      <c r="K1260" s="610"/>
    </row>
    <row r="1261" spans="1:11">
      <c r="A1261" s="37">
        <v>13761</v>
      </c>
      <c r="B1261" s="24" t="s">
        <v>137</v>
      </c>
      <c r="C1261" s="18" t="s">
        <v>3608</v>
      </c>
      <c r="D1261" s="610" t="str">
        <f t="shared" si="87"/>
        <v>Фото</v>
      </c>
      <c r="E1261" s="534" t="s">
        <v>134</v>
      </c>
      <c r="F1261" s="49">
        <v>320</v>
      </c>
      <c r="G1261" s="48">
        <f t="shared" si="88"/>
        <v>11936</v>
      </c>
      <c r="H1261" s="75"/>
      <c r="I1261" s="47">
        <f t="shared" si="89"/>
        <v>0</v>
      </c>
      <c r="J1261" s="47" t="s">
        <v>8768</v>
      </c>
      <c r="K1261" s="610"/>
    </row>
    <row r="1262" spans="1:11">
      <c r="A1262" s="37">
        <v>28032</v>
      </c>
      <c r="B1262" s="7" t="s">
        <v>137</v>
      </c>
      <c r="C1262" s="21" t="s">
        <v>4460</v>
      </c>
      <c r="D1262" s="610" t="str">
        <f t="shared" si="87"/>
        <v>Фото</v>
      </c>
      <c r="E1262" s="235" t="s">
        <v>351</v>
      </c>
      <c r="F1262" s="65">
        <v>5</v>
      </c>
      <c r="G1262" s="48">
        <f t="shared" si="88"/>
        <v>186.5</v>
      </c>
      <c r="H1262" s="77"/>
      <c r="I1262" s="47">
        <f t="shared" si="89"/>
        <v>0</v>
      </c>
      <c r="J1262" s="47" t="s">
        <v>6847</v>
      </c>
      <c r="K1262" s="610"/>
    </row>
    <row r="1263" spans="1:11">
      <c r="A1263" s="37">
        <v>28031</v>
      </c>
      <c r="B1263" s="24" t="s">
        <v>137</v>
      </c>
      <c r="C1263" s="18" t="s">
        <v>2237</v>
      </c>
      <c r="D1263" s="610" t="str">
        <f t="shared" si="87"/>
        <v>Фото</v>
      </c>
      <c r="E1263" s="235" t="s">
        <v>351</v>
      </c>
      <c r="F1263" s="49">
        <v>7.5</v>
      </c>
      <c r="G1263" s="48">
        <f t="shared" si="88"/>
        <v>279.75</v>
      </c>
      <c r="H1263" s="77"/>
      <c r="I1263" s="47">
        <f t="shared" si="89"/>
        <v>0</v>
      </c>
      <c r="J1263" s="47" t="s">
        <v>6848</v>
      </c>
      <c r="K1263" s="610"/>
    </row>
    <row r="1264" spans="1:11">
      <c r="A1264" s="37">
        <v>28029</v>
      </c>
      <c r="B1264" s="24" t="s">
        <v>137</v>
      </c>
      <c r="C1264" s="21" t="s">
        <v>4304</v>
      </c>
      <c r="D1264" s="610" t="str">
        <f t="shared" si="87"/>
        <v>Фото</v>
      </c>
      <c r="E1264" s="235" t="s">
        <v>351</v>
      </c>
      <c r="F1264" s="65">
        <v>1.5</v>
      </c>
      <c r="G1264" s="48">
        <f t="shared" si="88"/>
        <v>55.949999999999996</v>
      </c>
      <c r="H1264" s="77"/>
      <c r="I1264" s="47">
        <f t="shared" si="89"/>
        <v>0</v>
      </c>
      <c r="J1264" s="47" t="s">
        <v>6849</v>
      </c>
      <c r="K1264" s="610"/>
    </row>
    <row r="1265" spans="1:11">
      <c r="A1265" s="37">
        <v>29958</v>
      </c>
      <c r="B1265" s="24" t="s">
        <v>137</v>
      </c>
      <c r="C1265" s="21" t="s">
        <v>4305</v>
      </c>
      <c r="D1265" s="610" t="str">
        <f t="shared" si="87"/>
        <v>Фото</v>
      </c>
      <c r="E1265" s="235" t="s">
        <v>351</v>
      </c>
      <c r="F1265" s="65">
        <v>2</v>
      </c>
      <c r="G1265" s="48">
        <f t="shared" si="88"/>
        <v>74.599999999999994</v>
      </c>
      <c r="H1265" s="77"/>
      <c r="I1265" s="47">
        <f t="shared" si="89"/>
        <v>0</v>
      </c>
      <c r="J1265" s="47" t="s">
        <v>6850</v>
      </c>
      <c r="K1265" s="610"/>
    </row>
    <row r="1266" spans="1:11">
      <c r="A1266" s="10">
        <v>22308</v>
      </c>
      <c r="B1266" s="24" t="s">
        <v>137</v>
      </c>
      <c r="C1266" s="21" t="s">
        <v>2238</v>
      </c>
      <c r="D1266" s="610" t="str">
        <f t="shared" si="87"/>
        <v>Фото</v>
      </c>
      <c r="E1266" s="539" t="s">
        <v>134</v>
      </c>
      <c r="F1266" s="52">
        <v>2</v>
      </c>
      <c r="G1266" s="48">
        <f t="shared" si="88"/>
        <v>74.599999999999994</v>
      </c>
      <c r="H1266" s="77"/>
      <c r="I1266" s="47">
        <v>0</v>
      </c>
      <c r="J1266" s="47" t="s">
        <v>6851</v>
      </c>
      <c r="K1266" s="610"/>
    </row>
    <row r="1267" spans="1:11">
      <c r="A1267" s="37">
        <v>28033</v>
      </c>
      <c r="B1267" s="24" t="s">
        <v>137</v>
      </c>
      <c r="C1267" s="18" t="s">
        <v>4390</v>
      </c>
      <c r="D1267" s="610" t="str">
        <f t="shared" si="87"/>
        <v>Фото</v>
      </c>
      <c r="E1267" s="235" t="s">
        <v>351</v>
      </c>
      <c r="F1267" s="65">
        <v>45</v>
      </c>
      <c r="G1267" s="48">
        <f t="shared" si="88"/>
        <v>1678.4999999999998</v>
      </c>
      <c r="H1267" s="77"/>
      <c r="I1267" s="47">
        <f t="shared" ref="I1267:I1286" si="90">F1267*H1267</f>
        <v>0</v>
      </c>
      <c r="J1267" s="47" t="s">
        <v>5375</v>
      </c>
      <c r="K1267" s="610"/>
    </row>
    <row r="1268" spans="1:11">
      <c r="A1268" s="10">
        <v>12805</v>
      </c>
      <c r="B1268" s="24" t="s">
        <v>137</v>
      </c>
      <c r="C1268" s="21" t="s">
        <v>2806</v>
      </c>
      <c r="D1268" s="610" t="str">
        <f t="shared" si="87"/>
        <v>Фото</v>
      </c>
      <c r="E1268" s="507" t="s">
        <v>351</v>
      </c>
      <c r="F1268" s="52">
        <v>27</v>
      </c>
      <c r="G1268" s="48">
        <f t="shared" si="88"/>
        <v>1007.0999999999999</v>
      </c>
      <c r="H1268" s="76"/>
      <c r="I1268" s="47">
        <f t="shared" si="90"/>
        <v>0</v>
      </c>
      <c r="J1268" s="47" t="s">
        <v>8540</v>
      </c>
      <c r="K1268" s="610"/>
    </row>
    <row r="1269" spans="1:11">
      <c r="A1269" s="37">
        <v>28034</v>
      </c>
      <c r="B1269" s="24" t="s">
        <v>137</v>
      </c>
      <c r="C1269" s="18" t="s">
        <v>2239</v>
      </c>
      <c r="D1269" s="610" t="str">
        <f t="shared" si="87"/>
        <v>Фото</v>
      </c>
      <c r="E1269" s="239" t="s">
        <v>351</v>
      </c>
      <c r="F1269" s="65">
        <v>45</v>
      </c>
      <c r="G1269" s="48">
        <f t="shared" si="88"/>
        <v>1678.4999999999998</v>
      </c>
      <c r="H1269" s="77"/>
      <c r="I1269" s="47">
        <f t="shared" si="90"/>
        <v>0</v>
      </c>
      <c r="J1269" s="47" t="s">
        <v>5376</v>
      </c>
      <c r="K1269" s="610"/>
    </row>
    <row r="1270" spans="1:11">
      <c r="A1270" s="37">
        <v>12118</v>
      </c>
      <c r="B1270" s="9" t="s">
        <v>137</v>
      </c>
      <c r="C1270" s="18" t="s">
        <v>2513</v>
      </c>
      <c r="D1270" s="610" t="str">
        <f t="shared" si="87"/>
        <v>Фото</v>
      </c>
      <c r="E1270" s="239" t="s">
        <v>351</v>
      </c>
      <c r="F1270" s="65">
        <v>42</v>
      </c>
      <c r="G1270" s="48">
        <f t="shared" si="88"/>
        <v>1566.6</v>
      </c>
      <c r="H1270" s="77"/>
      <c r="I1270" s="47">
        <f t="shared" si="90"/>
        <v>0</v>
      </c>
      <c r="J1270" s="47" t="s">
        <v>8243</v>
      </c>
      <c r="K1270" s="610"/>
    </row>
    <row r="1271" spans="1:11">
      <c r="A1271" s="37">
        <v>28058</v>
      </c>
      <c r="B1271" s="24" t="s">
        <v>137</v>
      </c>
      <c r="C1271" s="18" t="s">
        <v>4391</v>
      </c>
      <c r="D1271" s="610" t="str">
        <f t="shared" si="87"/>
        <v>Фото</v>
      </c>
      <c r="E1271" s="239" t="s">
        <v>351</v>
      </c>
      <c r="F1271" s="65">
        <v>10</v>
      </c>
      <c r="G1271" s="48">
        <f t="shared" si="88"/>
        <v>373</v>
      </c>
      <c r="H1271" s="77"/>
      <c r="I1271" s="47">
        <f t="shared" si="90"/>
        <v>0</v>
      </c>
      <c r="J1271" s="47" t="s">
        <v>6841</v>
      </c>
      <c r="K1271" s="610"/>
    </row>
    <row r="1272" spans="1:11">
      <c r="A1272" s="10">
        <v>22309</v>
      </c>
      <c r="B1272" s="24" t="s">
        <v>137</v>
      </c>
      <c r="C1272" s="19" t="s">
        <v>4302</v>
      </c>
      <c r="D1272" s="610" t="str">
        <f t="shared" si="87"/>
        <v>Фото</v>
      </c>
      <c r="E1272" s="235" t="s">
        <v>351</v>
      </c>
      <c r="F1272" s="52">
        <v>2.5</v>
      </c>
      <c r="G1272" s="48">
        <f t="shared" si="88"/>
        <v>93.25</v>
      </c>
      <c r="H1272" s="77"/>
      <c r="I1272" s="47">
        <f t="shared" si="90"/>
        <v>0</v>
      </c>
      <c r="J1272" s="47" t="s">
        <v>6906</v>
      </c>
      <c r="K1272" s="610"/>
    </row>
    <row r="1273" spans="1:11">
      <c r="A1273" s="10">
        <v>11669</v>
      </c>
      <c r="B1273" s="7" t="s">
        <v>137</v>
      </c>
      <c r="C1273" s="19" t="s">
        <v>3327</v>
      </c>
      <c r="D1273" s="610" t="str">
        <f t="shared" si="87"/>
        <v>Фото</v>
      </c>
      <c r="E1273" s="235" t="s">
        <v>351</v>
      </c>
      <c r="F1273" s="52">
        <v>5.5</v>
      </c>
      <c r="G1273" s="48">
        <f t="shared" si="88"/>
        <v>205.14999999999998</v>
      </c>
      <c r="H1273" s="77"/>
      <c r="I1273" s="47">
        <f t="shared" si="90"/>
        <v>0</v>
      </c>
      <c r="J1273" s="47" t="s">
        <v>6905</v>
      </c>
      <c r="K1273" s="610"/>
    </row>
    <row r="1274" spans="1:11">
      <c r="A1274" s="10">
        <v>22310</v>
      </c>
      <c r="B1274" s="24" t="s">
        <v>137</v>
      </c>
      <c r="C1274" s="19" t="s">
        <v>2240</v>
      </c>
      <c r="D1274" s="610" t="str">
        <f t="shared" si="87"/>
        <v>Фото</v>
      </c>
      <c r="E1274" s="239" t="s">
        <v>351</v>
      </c>
      <c r="F1274" s="52">
        <v>19</v>
      </c>
      <c r="G1274" s="48">
        <f t="shared" si="88"/>
        <v>708.69999999999993</v>
      </c>
      <c r="H1274" s="77"/>
      <c r="I1274" s="47">
        <f t="shared" si="90"/>
        <v>0</v>
      </c>
      <c r="J1274" s="47" t="s">
        <v>6821</v>
      </c>
      <c r="K1274" s="610"/>
    </row>
    <row r="1275" spans="1:11">
      <c r="A1275" s="37">
        <v>28067</v>
      </c>
      <c r="B1275" s="24" t="s">
        <v>137</v>
      </c>
      <c r="C1275" s="21" t="s">
        <v>3364</v>
      </c>
      <c r="D1275" s="610" t="str">
        <f t="shared" si="87"/>
        <v>Фото</v>
      </c>
      <c r="E1275" s="235" t="s">
        <v>351</v>
      </c>
      <c r="F1275" s="65">
        <v>3.5</v>
      </c>
      <c r="G1275" s="48">
        <f t="shared" si="88"/>
        <v>130.54999999999998</v>
      </c>
      <c r="H1275" s="77"/>
      <c r="I1275" s="47">
        <f t="shared" si="90"/>
        <v>0</v>
      </c>
      <c r="J1275" s="47" t="s">
        <v>6908</v>
      </c>
      <c r="K1275" s="610"/>
    </row>
    <row r="1276" spans="1:11">
      <c r="A1276" s="37">
        <v>12973</v>
      </c>
      <c r="B1276" s="24" t="s">
        <v>137</v>
      </c>
      <c r="C1276" s="21" t="s">
        <v>3365</v>
      </c>
      <c r="D1276" s="610" t="str">
        <f t="shared" si="87"/>
        <v>Фото</v>
      </c>
      <c r="E1276" s="235" t="s">
        <v>351</v>
      </c>
      <c r="F1276" s="65">
        <v>3.5</v>
      </c>
      <c r="G1276" s="48">
        <f t="shared" si="88"/>
        <v>130.54999999999998</v>
      </c>
      <c r="H1276" s="77"/>
      <c r="I1276" s="47">
        <f t="shared" si="90"/>
        <v>0</v>
      </c>
      <c r="J1276" s="47" t="s">
        <v>8695</v>
      </c>
      <c r="K1276" s="610"/>
    </row>
    <row r="1277" spans="1:11">
      <c r="A1277" s="8">
        <v>28040</v>
      </c>
      <c r="B1277" s="23" t="s">
        <v>137</v>
      </c>
      <c r="C1277" s="20" t="s">
        <v>4461</v>
      </c>
      <c r="D1277" s="610" t="str">
        <f t="shared" si="87"/>
        <v>Фото</v>
      </c>
      <c r="E1277" s="235" t="s">
        <v>351</v>
      </c>
      <c r="F1277" s="51">
        <v>3</v>
      </c>
      <c r="G1277" s="48">
        <f t="shared" si="88"/>
        <v>111.89999999999999</v>
      </c>
      <c r="H1277" s="77"/>
      <c r="I1277" s="47">
        <f t="shared" si="90"/>
        <v>0</v>
      </c>
      <c r="J1277" s="47" t="s">
        <v>6876</v>
      </c>
      <c r="K1277" s="610"/>
    </row>
    <row r="1278" spans="1:11">
      <c r="A1278" s="8">
        <v>12960</v>
      </c>
      <c r="B1278" s="23" t="s">
        <v>137</v>
      </c>
      <c r="C1278" s="20" t="s">
        <v>3325</v>
      </c>
      <c r="D1278" s="610" t="str">
        <f t="shared" si="87"/>
        <v>Фото</v>
      </c>
      <c r="E1278" s="235" t="s">
        <v>351</v>
      </c>
      <c r="F1278" s="51">
        <v>7.5</v>
      </c>
      <c r="G1278" s="48">
        <f t="shared" si="88"/>
        <v>279.75</v>
      </c>
      <c r="H1278" s="77"/>
      <c r="I1278" s="47">
        <f t="shared" si="90"/>
        <v>0</v>
      </c>
      <c r="J1278" s="47" t="s">
        <v>8682</v>
      </c>
      <c r="K1278" s="610"/>
    </row>
    <row r="1279" spans="1:11">
      <c r="A1279" s="38">
        <v>28042</v>
      </c>
      <c r="B1279" s="23" t="s">
        <v>137</v>
      </c>
      <c r="C1279" s="20" t="s">
        <v>2517</v>
      </c>
      <c r="D1279" s="610" t="str">
        <f t="shared" si="87"/>
        <v>Фото</v>
      </c>
      <c r="E1279" s="235" t="s">
        <v>351</v>
      </c>
      <c r="F1279" s="51">
        <v>5.5</v>
      </c>
      <c r="G1279" s="48">
        <f t="shared" si="88"/>
        <v>205.14999999999998</v>
      </c>
      <c r="H1279" s="77"/>
      <c r="I1279" s="47">
        <f t="shared" si="90"/>
        <v>0</v>
      </c>
      <c r="J1279" s="47" t="s">
        <v>6875</v>
      </c>
      <c r="K1279" s="610"/>
    </row>
    <row r="1280" spans="1:11">
      <c r="A1280" s="38">
        <v>12625</v>
      </c>
      <c r="B1280" s="6" t="s">
        <v>137</v>
      </c>
      <c r="C1280" s="20" t="s">
        <v>2640</v>
      </c>
      <c r="D1280" s="610" t="str">
        <f t="shared" si="87"/>
        <v>Фото</v>
      </c>
      <c r="E1280" s="235" t="s">
        <v>351</v>
      </c>
      <c r="F1280" s="51">
        <v>9</v>
      </c>
      <c r="G1280" s="48">
        <f t="shared" si="88"/>
        <v>335.7</v>
      </c>
      <c r="H1280" s="77"/>
      <c r="I1280" s="47">
        <f t="shared" si="90"/>
        <v>0</v>
      </c>
      <c r="J1280" s="47" t="s">
        <v>8354</v>
      </c>
      <c r="K1280" s="610"/>
    </row>
    <row r="1281" spans="1:11">
      <c r="A1281" s="38">
        <v>11972</v>
      </c>
      <c r="B1281" s="6" t="s">
        <v>137</v>
      </c>
      <c r="C1281" s="20" t="s">
        <v>2404</v>
      </c>
      <c r="D1281" s="610" t="str">
        <f t="shared" si="87"/>
        <v>Фото</v>
      </c>
      <c r="E1281" s="235" t="s">
        <v>351</v>
      </c>
      <c r="F1281" s="51">
        <v>0.25</v>
      </c>
      <c r="G1281" s="48">
        <f t="shared" si="88"/>
        <v>9.3249999999999993</v>
      </c>
      <c r="H1281" s="77"/>
      <c r="I1281" s="47">
        <f t="shared" si="90"/>
        <v>0</v>
      </c>
      <c r="J1281" s="47" t="s">
        <v>7879</v>
      </c>
      <c r="K1281" s="610"/>
    </row>
    <row r="1282" spans="1:11">
      <c r="A1282" s="37">
        <v>28038</v>
      </c>
      <c r="B1282" s="24" t="s">
        <v>137</v>
      </c>
      <c r="C1282" s="18" t="s">
        <v>2241</v>
      </c>
      <c r="D1282" s="610" t="str">
        <f t="shared" si="87"/>
        <v>Фото</v>
      </c>
      <c r="E1282" s="534" t="s">
        <v>134</v>
      </c>
      <c r="F1282" s="65">
        <v>5.5</v>
      </c>
      <c r="G1282" s="48">
        <f t="shared" si="88"/>
        <v>205.14999999999998</v>
      </c>
      <c r="H1282" s="78"/>
      <c r="I1282" s="47">
        <f t="shared" si="90"/>
        <v>0</v>
      </c>
      <c r="J1282" s="47" t="s">
        <v>6887</v>
      </c>
      <c r="K1282" s="610"/>
    </row>
    <row r="1283" spans="1:11">
      <c r="A1283" s="37">
        <v>28037</v>
      </c>
      <c r="B1283" s="24" t="s">
        <v>137</v>
      </c>
      <c r="C1283" s="18" t="s">
        <v>2242</v>
      </c>
      <c r="D1283" s="610" t="str">
        <f t="shared" si="87"/>
        <v>Фото</v>
      </c>
      <c r="E1283" s="239" t="s">
        <v>351</v>
      </c>
      <c r="F1283" s="65">
        <v>7</v>
      </c>
      <c r="G1283" s="48">
        <f t="shared" si="88"/>
        <v>261.09999999999997</v>
      </c>
      <c r="H1283" s="77"/>
      <c r="I1283" s="47">
        <f t="shared" si="90"/>
        <v>0</v>
      </c>
      <c r="J1283" s="47" t="s">
        <v>6888</v>
      </c>
      <c r="K1283" s="610"/>
    </row>
    <row r="1284" spans="1:11">
      <c r="A1284" s="37">
        <v>25200</v>
      </c>
      <c r="B1284" s="7" t="s">
        <v>137</v>
      </c>
      <c r="C1284" s="18" t="s">
        <v>623</v>
      </c>
      <c r="D1284" s="610" t="str">
        <f t="shared" si="87"/>
        <v>Фото</v>
      </c>
      <c r="E1284" s="235" t="s">
        <v>351</v>
      </c>
      <c r="F1284" s="65">
        <v>5.5</v>
      </c>
      <c r="G1284" s="48">
        <f t="shared" si="88"/>
        <v>205.14999999999998</v>
      </c>
      <c r="H1284" s="77"/>
      <c r="I1284" s="47">
        <f t="shared" si="90"/>
        <v>0</v>
      </c>
      <c r="J1284" s="47" t="s">
        <v>6883</v>
      </c>
      <c r="K1284" s="610"/>
    </row>
    <row r="1285" spans="1:11">
      <c r="A1285" s="37">
        <v>11274</v>
      </c>
      <c r="B1285" s="7" t="s">
        <v>137</v>
      </c>
      <c r="C1285" s="18" t="s">
        <v>618</v>
      </c>
      <c r="D1285" s="610" t="str">
        <f t="shared" si="87"/>
        <v>Фото</v>
      </c>
      <c r="E1285" s="534" t="s">
        <v>134</v>
      </c>
      <c r="F1285" s="65">
        <v>5.5</v>
      </c>
      <c r="G1285" s="48">
        <f t="shared" si="88"/>
        <v>205.14999999999998</v>
      </c>
      <c r="H1285" s="77"/>
      <c r="I1285" s="47">
        <f t="shared" si="90"/>
        <v>0</v>
      </c>
      <c r="J1285" s="47" t="s">
        <v>6886</v>
      </c>
      <c r="K1285" s="610"/>
    </row>
    <row r="1286" spans="1:11">
      <c r="A1286" s="37">
        <v>11277</v>
      </c>
      <c r="B1286" s="7" t="s">
        <v>137</v>
      </c>
      <c r="C1286" s="18" t="s">
        <v>624</v>
      </c>
      <c r="D1286" s="610" t="str">
        <f t="shared" si="87"/>
        <v>Фото</v>
      </c>
      <c r="E1286" s="235" t="s">
        <v>351</v>
      </c>
      <c r="F1286" s="65">
        <v>5.5</v>
      </c>
      <c r="G1286" s="48">
        <f t="shared" si="88"/>
        <v>205.14999999999998</v>
      </c>
      <c r="H1286" s="77"/>
      <c r="I1286" s="47">
        <f t="shared" si="90"/>
        <v>0</v>
      </c>
      <c r="J1286" s="47" t="s">
        <v>6885</v>
      </c>
      <c r="K1286" s="610"/>
    </row>
    <row r="1287" spans="1:11">
      <c r="A1287" s="6">
        <v>11282</v>
      </c>
      <c r="B1287" s="2" t="s">
        <v>137</v>
      </c>
      <c r="C1287" s="31" t="s">
        <v>2219</v>
      </c>
      <c r="D1287" s="610" t="str">
        <f t="shared" ref="D1287:D1350" si="91">HYPERLINK(J1287,"Фото")</f>
        <v>Фото</v>
      </c>
      <c r="E1287" s="484" t="s">
        <v>351</v>
      </c>
      <c r="F1287" s="51">
        <v>11</v>
      </c>
      <c r="G1287" s="48">
        <f t="shared" si="88"/>
        <v>410.29999999999995</v>
      </c>
      <c r="H1287" s="75"/>
      <c r="I1287" s="47">
        <v>0</v>
      </c>
      <c r="J1287" s="47" t="s">
        <v>7814</v>
      </c>
      <c r="K1287" s="610"/>
    </row>
    <row r="1288" spans="1:11">
      <c r="A1288" s="37">
        <v>11279</v>
      </c>
      <c r="B1288" s="7" t="s">
        <v>137</v>
      </c>
      <c r="C1288" s="18" t="s">
        <v>626</v>
      </c>
      <c r="D1288" s="610" t="str">
        <f t="shared" si="91"/>
        <v>Фото</v>
      </c>
      <c r="E1288" s="484" t="s">
        <v>351</v>
      </c>
      <c r="F1288" s="65">
        <v>10</v>
      </c>
      <c r="G1288" s="48">
        <f t="shared" si="88"/>
        <v>373</v>
      </c>
      <c r="H1288" s="77"/>
      <c r="I1288" s="47">
        <f t="shared" ref="I1288:I1351" si="92">F1288*H1288</f>
        <v>0</v>
      </c>
      <c r="J1288" s="47" t="s">
        <v>6884</v>
      </c>
      <c r="K1288" s="610"/>
    </row>
    <row r="1289" spans="1:11">
      <c r="A1289" s="8">
        <v>22314</v>
      </c>
      <c r="B1289" s="23" t="s">
        <v>137</v>
      </c>
      <c r="C1289" s="20" t="s">
        <v>2243</v>
      </c>
      <c r="D1289" s="610" t="str">
        <f t="shared" si="91"/>
        <v>Фото</v>
      </c>
      <c r="E1289" s="484" t="s">
        <v>351</v>
      </c>
      <c r="F1289" s="51">
        <v>1</v>
      </c>
      <c r="G1289" s="48">
        <f t="shared" si="88"/>
        <v>37.299999999999997</v>
      </c>
      <c r="H1289" s="77"/>
      <c r="I1289" s="47">
        <f t="shared" si="92"/>
        <v>0</v>
      </c>
      <c r="J1289" s="47" t="s">
        <v>8200</v>
      </c>
      <c r="K1289" s="610"/>
    </row>
    <row r="1290" spans="1:11">
      <c r="A1290" s="8">
        <v>22315</v>
      </c>
      <c r="B1290" s="23" t="s">
        <v>137</v>
      </c>
      <c r="C1290" s="20" t="s">
        <v>2244</v>
      </c>
      <c r="D1290" s="610" t="str">
        <f t="shared" si="91"/>
        <v>Фото</v>
      </c>
      <c r="E1290" s="569" t="s">
        <v>134</v>
      </c>
      <c r="F1290" s="51">
        <v>1.5</v>
      </c>
      <c r="G1290" s="48">
        <f t="shared" si="88"/>
        <v>55.949999999999996</v>
      </c>
      <c r="H1290" s="77"/>
      <c r="I1290" s="47">
        <f t="shared" si="92"/>
        <v>0</v>
      </c>
      <c r="J1290" s="47" t="s">
        <v>6889</v>
      </c>
      <c r="K1290" s="610"/>
    </row>
    <row r="1291" spans="1:11">
      <c r="A1291" s="37">
        <v>36029</v>
      </c>
      <c r="B1291" s="24" t="s">
        <v>137</v>
      </c>
      <c r="C1291" s="18" t="s">
        <v>2245</v>
      </c>
      <c r="D1291" s="610" t="str">
        <f t="shared" si="91"/>
        <v>Фото</v>
      </c>
      <c r="E1291" s="235" t="s">
        <v>351</v>
      </c>
      <c r="F1291" s="65">
        <v>1.5</v>
      </c>
      <c r="G1291" s="48">
        <f t="shared" si="88"/>
        <v>55.949999999999996</v>
      </c>
      <c r="H1291" s="77"/>
      <c r="I1291" s="47">
        <f t="shared" si="92"/>
        <v>0</v>
      </c>
      <c r="J1291" s="47" t="s">
        <v>6890</v>
      </c>
      <c r="K1291" s="610"/>
    </row>
    <row r="1292" spans="1:11">
      <c r="A1292" s="8">
        <v>22316</v>
      </c>
      <c r="B1292" s="23" t="s">
        <v>137</v>
      </c>
      <c r="C1292" s="20" t="s">
        <v>2246</v>
      </c>
      <c r="D1292" s="610" t="str">
        <f t="shared" si="91"/>
        <v>Фото</v>
      </c>
      <c r="E1292" s="72" t="s">
        <v>351</v>
      </c>
      <c r="F1292" s="51">
        <v>1.5</v>
      </c>
      <c r="G1292" s="48">
        <f t="shared" si="88"/>
        <v>55.949999999999996</v>
      </c>
      <c r="H1292" s="77"/>
      <c r="I1292" s="47">
        <f t="shared" si="92"/>
        <v>0</v>
      </c>
      <c r="J1292" s="47" t="s">
        <v>6891</v>
      </c>
      <c r="K1292" s="610"/>
    </row>
    <row r="1293" spans="1:11">
      <c r="A1293" s="8">
        <v>22317</v>
      </c>
      <c r="B1293" s="23" t="s">
        <v>137</v>
      </c>
      <c r="C1293" s="20" t="s">
        <v>2247</v>
      </c>
      <c r="D1293" s="610" t="str">
        <f t="shared" si="91"/>
        <v>Фото</v>
      </c>
      <c r="E1293" s="72" t="s">
        <v>351</v>
      </c>
      <c r="F1293" s="51">
        <v>2</v>
      </c>
      <c r="G1293" s="48">
        <f t="shared" si="88"/>
        <v>74.599999999999994</v>
      </c>
      <c r="H1293" s="77"/>
      <c r="I1293" s="47">
        <f t="shared" si="92"/>
        <v>0</v>
      </c>
      <c r="J1293" s="47" t="s">
        <v>6892</v>
      </c>
      <c r="K1293" s="610"/>
    </row>
    <row r="1294" spans="1:11">
      <c r="A1294" s="37">
        <v>36030</v>
      </c>
      <c r="B1294" s="24" t="s">
        <v>137</v>
      </c>
      <c r="C1294" s="18" t="s">
        <v>2248</v>
      </c>
      <c r="D1294" s="610" t="str">
        <f t="shared" si="91"/>
        <v>Фото</v>
      </c>
      <c r="E1294" s="235" t="s">
        <v>351</v>
      </c>
      <c r="F1294" s="65">
        <v>2</v>
      </c>
      <c r="G1294" s="48">
        <f t="shared" ref="G1294:G1357" si="93">I$2*F1294</f>
        <v>74.599999999999994</v>
      </c>
      <c r="H1294" s="77"/>
      <c r="I1294" s="47">
        <f t="shared" si="92"/>
        <v>0</v>
      </c>
      <c r="J1294" s="47" t="s">
        <v>6893</v>
      </c>
      <c r="K1294" s="610"/>
    </row>
    <row r="1295" spans="1:11">
      <c r="A1295" s="37">
        <v>11272</v>
      </c>
      <c r="B1295" s="7" t="s">
        <v>137</v>
      </c>
      <c r="C1295" s="18" t="s">
        <v>616</v>
      </c>
      <c r="D1295" s="610" t="str">
        <f t="shared" si="91"/>
        <v>Фото</v>
      </c>
      <c r="E1295" s="355" t="s">
        <v>351</v>
      </c>
      <c r="F1295" s="65">
        <v>1.5</v>
      </c>
      <c r="G1295" s="48">
        <f t="shared" si="93"/>
        <v>55.949999999999996</v>
      </c>
      <c r="H1295" s="77"/>
      <c r="I1295" s="47">
        <f t="shared" si="92"/>
        <v>0</v>
      </c>
      <c r="J1295" s="47" t="s">
        <v>6894</v>
      </c>
      <c r="K1295" s="610"/>
    </row>
    <row r="1296" spans="1:11">
      <c r="A1296" s="8">
        <v>11271</v>
      </c>
      <c r="B1296" s="2" t="s">
        <v>137</v>
      </c>
      <c r="C1296" s="32" t="s">
        <v>615</v>
      </c>
      <c r="D1296" s="610" t="str">
        <f t="shared" si="91"/>
        <v>Фото</v>
      </c>
      <c r="E1296" s="227" t="s">
        <v>351</v>
      </c>
      <c r="F1296" s="51">
        <v>1.2</v>
      </c>
      <c r="G1296" s="48">
        <f t="shared" si="93"/>
        <v>44.76</v>
      </c>
      <c r="H1296" s="77"/>
      <c r="I1296" s="47">
        <f t="shared" si="92"/>
        <v>0</v>
      </c>
      <c r="J1296" s="47" t="s">
        <v>6895</v>
      </c>
      <c r="K1296" s="610"/>
    </row>
    <row r="1297" spans="1:11">
      <c r="A1297" s="8">
        <v>11278</v>
      </c>
      <c r="B1297" s="2" t="s">
        <v>137</v>
      </c>
      <c r="C1297" s="32" t="s">
        <v>625</v>
      </c>
      <c r="D1297" s="610" t="str">
        <f t="shared" si="91"/>
        <v>Фото</v>
      </c>
      <c r="E1297" s="227" t="s">
        <v>351</v>
      </c>
      <c r="F1297" s="51">
        <v>1.5</v>
      </c>
      <c r="G1297" s="48">
        <f t="shared" si="93"/>
        <v>55.949999999999996</v>
      </c>
      <c r="H1297" s="77"/>
      <c r="I1297" s="47">
        <f t="shared" si="92"/>
        <v>0</v>
      </c>
      <c r="J1297" s="47" t="s">
        <v>6896</v>
      </c>
      <c r="K1297" s="610"/>
    </row>
    <row r="1298" spans="1:11">
      <c r="A1298" s="8">
        <v>11273</v>
      </c>
      <c r="B1298" s="2" t="s">
        <v>137</v>
      </c>
      <c r="C1298" s="32" t="s">
        <v>617</v>
      </c>
      <c r="D1298" s="610" t="str">
        <f t="shared" si="91"/>
        <v>Фото</v>
      </c>
      <c r="E1298" s="227" t="s">
        <v>351</v>
      </c>
      <c r="F1298" s="51">
        <v>3</v>
      </c>
      <c r="G1298" s="48">
        <f t="shared" si="93"/>
        <v>111.89999999999999</v>
      </c>
      <c r="H1298" s="77"/>
      <c r="I1298" s="47">
        <f t="shared" si="92"/>
        <v>0</v>
      </c>
      <c r="J1298" s="47" t="s">
        <v>6897</v>
      </c>
      <c r="K1298" s="610"/>
    </row>
    <row r="1299" spans="1:11">
      <c r="A1299" s="8">
        <v>22318</v>
      </c>
      <c r="B1299" s="23" t="s">
        <v>137</v>
      </c>
      <c r="C1299" s="20" t="s">
        <v>236</v>
      </c>
      <c r="D1299" s="610" t="str">
        <f t="shared" si="91"/>
        <v>Фото</v>
      </c>
      <c r="E1299" s="72" t="s">
        <v>351</v>
      </c>
      <c r="F1299" s="51">
        <v>1</v>
      </c>
      <c r="G1299" s="48">
        <f t="shared" si="93"/>
        <v>37.299999999999997</v>
      </c>
      <c r="H1299" s="77"/>
      <c r="I1299" s="47">
        <f t="shared" si="92"/>
        <v>0</v>
      </c>
      <c r="J1299" s="47" t="s">
        <v>6898</v>
      </c>
      <c r="K1299" s="610"/>
    </row>
    <row r="1300" spans="1:11">
      <c r="A1300" s="8">
        <v>22319</v>
      </c>
      <c r="B1300" s="23" t="s">
        <v>137</v>
      </c>
      <c r="C1300" s="20" t="s">
        <v>237</v>
      </c>
      <c r="D1300" s="610" t="str">
        <f t="shared" si="91"/>
        <v>Фото</v>
      </c>
      <c r="E1300" s="239" t="s">
        <v>351</v>
      </c>
      <c r="F1300" s="51">
        <v>1</v>
      </c>
      <c r="G1300" s="48">
        <f t="shared" si="93"/>
        <v>37.299999999999997</v>
      </c>
      <c r="H1300" s="77"/>
      <c r="I1300" s="47">
        <f t="shared" si="92"/>
        <v>0</v>
      </c>
      <c r="J1300" s="47" t="s">
        <v>6899</v>
      </c>
      <c r="K1300" s="610"/>
    </row>
    <row r="1301" spans="1:11">
      <c r="A1301" s="8">
        <v>12709</v>
      </c>
      <c r="B1301" s="23" t="s">
        <v>137</v>
      </c>
      <c r="C1301" s="20" t="s">
        <v>2728</v>
      </c>
      <c r="D1301" s="610" t="str">
        <f t="shared" si="91"/>
        <v>Фото</v>
      </c>
      <c r="E1301" s="239" t="s">
        <v>351</v>
      </c>
      <c r="F1301" s="51">
        <v>1</v>
      </c>
      <c r="G1301" s="48">
        <f t="shared" si="93"/>
        <v>37.299999999999997</v>
      </c>
      <c r="H1301" s="77"/>
      <c r="I1301" s="47">
        <f t="shared" si="92"/>
        <v>0</v>
      </c>
      <c r="J1301" s="47" t="s">
        <v>8429</v>
      </c>
      <c r="K1301" s="610"/>
    </row>
    <row r="1302" spans="1:11">
      <c r="A1302" s="37">
        <v>28041</v>
      </c>
      <c r="B1302" s="315" t="s">
        <v>89</v>
      </c>
      <c r="C1302" s="18" t="s">
        <v>4181</v>
      </c>
      <c r="D1302" s="610" t="str">
        <f t="shared" si="91"/>
        <v>Фото</v>
      </c>
      <c r="E1302" s="566" t="s">
        <v>351</v>
      </c>
      <c r="F1302" s="65">
        <v>3</v>
      </c>
      <c r="G1302" s="48">
        <f t="shared" si="93"/>
        <v>111.89999999999999</v>
      </c>
      <c r="H1302" s="77"/>
      <c r="I1302" s="47">
        <f t="shared" si="92"/>
        <v>0</v>
      </c>
      <c r="J1302" s="47" t="s">
        <v>6929</v>
      </c>
      <c r="K1302" s="610"/>
    </row>
    <row r="1303" spans="1:11">
      <c r="A1303" s="37">
        <v>28043</v>
      </c>
      <c r="B1303" s="24" t="s">
        <v>137</v>
      </c>
      <c r="C1303" s="18" t="s">
        <v>4353</v>
      </c>
      <c r="D1303" s="610" t="str">
        <f t="shared" si="91"/>
        <v>Фото</v>
      </c>
      <c r="E1303" s="235" t="s">
        <v>351</v>
      </c>
      <c r="F1303" s="65">
        <v>11</v>
      </c>
      <c r="G1303" s="48">
        <f t="shared" si="93"/>
        <v>410.29999999999995</v>
      </c>
      <c r="H1303" s="75"/>
      <c r="I1303" s="47">
        <f t="shared" si="92"/>
        <v>0</v>
      </c>
      <c r="J1303" s="47" t="s">
        <v>6828</v>
      </c>
      <c r="K1303" s="610"/>
    </row>
    <row r="1304" spans="1:11">
      <c r="A1304" s="37">
        <v>13762</v>
      </c>
      <c r="B1304" s="24" t="s">
        <v>137</v>
      </c>
      <c r="C1304" s="18" t="s">
        <v>3623</v>
      </c>
      <c r="D1304" s="610" t="str">
        <f t="shared" si="91"/>
        <v>Фото</v>
      </c>
      <c r="E1304" s="235" t="s">
        <v>351</v>
      </c>
      <c r="F1304" s="65">
        <v>13</v>
      </c>
      <c r="G1304" s="48">
        <f t="shared" si="93"/>
        <v>484.9</v>
      </c>
      <c r="H1304" s="75"/>
      <c r="I1304" s="47">
        <f t="shared" si="92"/>
        <v>0</v>
      </c>
      <c r="J1304" s="47" t="s">
        <v>8199</v>
      </c>
      <c r="K1304" s="610"/>
    </row>
    <row r="1305" spans="1:11">
      <c r="A1305" s="37">
        <v>12032</v>
      </c>
      <c r="B1305" s="305" t="s">
        <v>686</v>
      </c>
      <c r="C1305" s="18" t="s">
        <v>2438</v>
      </c>
      <c r="D1305" s="610" t="str">
        <f t="shared" si="91"/>
        <v>Фото</v>
      </c>
      <c r="E1305" s="577" t="s">
        <v>351</v>
      </c>
      <c r="F1305" s="65">
        <v>29</v>
      </c>
      <c r="G1305" s="48">
        <f t="shared" si="93"/>
        <v>1081.6999999999998</v>
      </c>
      <c r="H1305" s="75"/>
      <c r="I1305" s="47">
        <f t="shared" si="92"/>
        <v>0</v>
      </c>
      <c r="J1305" s="47" t="s">
        <v>7963</v>
      </c>
      <c r="K1305" s="610"/>
    </row>
    <row r="1306" spans="1:11">
      <c r="A1306" s="37">
        <v>12856</v>
      </c>
      <c r="B1306" s="305" t="s">
        <v>686</v>
      </c>
      <c r="C1306" s="18" t="s">
        <v>2930</v>
      </c>
      <c r="D1306" s="610" t="str">
        <f t="shared" si="91"/>
        <v>Фото</v>
      </c>
      <c r="E1306" s="235" t="s">
        <v>351</v>
      </c>
      <c r="F1306" s="65">
        <v>32</v>
      </c>
      <c r="G1306" s="48">
        <f t="shared" si="93"/>
        <v>1193.5999999999999</v>
      </c>
      <c r="H1306" s="75"/>
      <c r="I1306" s="47">
        <f t="shared" si="92"/>
        <v>0</v>
      </c>
      <c r="J1306" s="47" t="s">
        <v>8598</v>
      </c>
      <c r="K1306" s="610"/>
    </row>
    <row r="1307" spans="1:11">
      <c r="A1307" s="37">
        <v>11998</v>
      </c>
      <c r="B1307" s="305" t="s">
        <v>686</v>
      </c>
      <c r="C1307" s="18" t="s">
        <v>2437</v>
      </c>
      <c r="D1307" s="610" t="str">
        <f t="shared" si="91"/>
        <v>Фото</v>
      </c>
      <c r="E1307" s="507" t="s">
        <v>351</v>
      </c>
      <c r="F1307" s="65">
        <v>33</v>
      </c>
      <c r="G1307" s="48">
        <f t="shared" si="93"/>
        <v>1230.8999999999999</v>
      </c>
      <c r="H1307" s="75"/>
      <c r="I1307" s="47">
        <f t="shared" si="92"/>
        <v>0</v>
      </c>
      <c r="J1307" s="47" t="s">
        <v>7961</v>
      </c>
      <c r="K1307" s="610"/>
    </row>
    <row r="1308" spans="1:11">
      <c r="A1308" s="37">
        <v>12034</v>
      </c>
      <c r="B1308" s="305" t="s">
        <v>686</v>
      </c>
      <c r="C1308" s="18" t="s">
        <v>2439</v>
      </c>
      <c r="D1308" s="610" t="str">
        <f t="shared" si="91"/>
        <v>Фото</v>
      </c>
      <c r="E1308" s="534" t="s">
        <v>134</v>
      </c>
      <c r="F1308" s="65">
        <v>45</v>
      </c>
      <c r="G1308" s="48">
        <f t="shared" si="93"/>
        <v>1678.4999999999998</v>
      </c>
      <c r="H1308" s="75"/>
      <c r="I1308" s="47">
        <f t="shared" si="92"/>
        <v>0</v>
      </c>
      <c r="J1308" s="47" t="s">
        <v>7964</v>
      </c>
      <c r="K1308" s="610"/>
    </row>
    <row r="1309" spans="1:11">
      <c r="A1309" s="37">
        <v>12033</v>
      </c>
      <c r="B1309" s="305" t="s">
        <v>686</v>
      </c>
      <c r="C1309" s="18" t="s">
        <v>2440</v>
      </c>
      <c r="D1309" s="610" t="str">
        <f t="shared" si="91"/>
        <v>Фото</v>
      </c>
      <c r="E1309" s="355" t="s">
        <v>351</v>
      </c>
      <c r="F1309" s="65">
        <v>52</v>
      </c>
      <c r="G1309" s="48">
        <f t="shared" si="93"/>
        <v>1939.6</v>
      </c>
      <c r="H1309" s="75"/>
      <c r="I1309" s="47">
        <f t="shared" si="92"/>
        <v>0</v>
      </c>
      <c r="J1309" s="47" t="s">
        <v>7965</v>
      </c>
      <c r="K1309" s="610"/>
    </row>
    <row r="1310" spans="1:11">
      <c r="A1310" s="37">
        <v>11987</v>
      </c>
      <c r="B1310" s="305" t="s">
        <v>686</v>
      </c>
      <c r="C1310" s="18" t="s">
        <v>2421</v>
      </c>
      <c r="D1310" s="610" t="str">
        <f t="shared" si="91"/>
        <v>Фото</v>
      </c>
      <c r="E1310" s="355" t="s">
        <v>351</v>
      </c>
      <c r="F1310" s="65">
        <v>40</v>
      </c>
      <c r="G1310" s="48">
        <f t="shared" si="93"/>
        <v>1492</v>
      </c>
      <c r="H1310" s="75"/>
      <c r="I1310" s="47">
        <f t="shared" si="92"/>
        <v>0</v>
      </c>
      <c r="J1310" s="47" t="s">
        <v>7950</v>
      </c>
      <c r="K1310" s="610"/>
    </row>
    <row r="1311" spans="1:11">
      <c r="A1311" s="37">
        <v>12168</v>
      </c>
      <c r="B1311" s="305" t="s">
        <v>686</v>
      </c>
      <c r="C1311" s="18" t="s">
        <v>2561</v>
      </c>
      <c r="D1311" s="610" t="str">
        <f t="shared" si="91"/>
        <v>Фото</v>
      </c>
      <c r="E1311" s="507" t="s">
        <v>351</v>
      </c>
      <c r="F1311" s="65">
        <v>13</v>
      </c>
      <c r="G1311" s="48">
        <f t="shared" si="93"/>
        <v>484.9</v>
      </c>
      <c r="H1311" s="75"/>
      <c r="I1311" s="47">
        <f t="shared" si="92"/>
        <v>0</v>
      </c>
      <c r="J1311" s="47" t="s">
        <v>8287</v>
      </c>
      <c r="K1311" s="610"/>
    </row>
    <row r="1312" spans="1:11">
      <c r="A1312" s="37">
        <v>12054</v>
      </c>
      <c r="B1312" s="46" t="s">
        <v>137</v>
      </c>
      <c r="C1312" s="18" t="s">
        <v>2458</v>
      </c>
      <c r="D1312" s="610" t="str">
        <f t="shared" si="91"/>
        <v>Фото</v>
      </c>
      <c r="E1312" s="235" t="s">
        <v>351</v>
      </c>
      <c r="F1312" s="65">
        <v>25</v>
      </c>
      <c r="G1312" s="48">
        <f t="shared" si="93"/>
        <v>932.49999999999989</v>
      </c>
      <c r="H1312" s="75"/>
      <c r="I1312" s="47">
        <f t="shared" si="92"/>
        <v>0</v>
      </c>
      <c r="J1312" s="47" t="s">
        <v>8066</v>
      </c>
      <c r="K1312" s="610"/>
    </row>
    <row r="1313" spans="1:11">
      <c r="A1313" s="37">
        <v>28047</v>
      </c>
      <c r="B1313" s="46" t="s">
        <v>137</v>
      </c>
      <c r="C1313" s="18" t="s">
        <v>63</v>
      </c>
      <c r="D1313" s="610" t="str">
        <f t="shared" si="91"/>
        <v>Фото</v>
      </c>
      <c r="E1313" s="235" t="s">
        <v>351</v>
      </c>
      <c r="F1313" s="49">
        <v>2</v>
      </c>
      <c r="G1313" s="48">
        <f t="shared" si="93"/>
        <v>74.599999999999994</v>
      </c>
      <c r="H1313" s="77"/>
      <c r="I1313" s="47">
        <f t="shared" si="92"/>
        <v>0</v>
      </c>
      <c r="J1313" s="47" t="s">
        <v>6937</v>
      </c>
      <c r="K1313" s="610"/>
    </row>
    <row r="1314" spans="1:11">
      <c r="A1314" s="16">
        <v>40332</v>
      </c>
      <c r="B1314" s="94" t="s">
        <v>137</v>
      </c>
      <c r="C1314" s="13" t="s">
        <v>3317</v>
      </c>
      <c r="D1314" s="610" t="str">
        <f t="shared" si="91"/>
        <v>Фото</v>
      </c>
      <c r="E1314" s="72" t="s">
        <v>351</v>
      </c>
      <c r="F1314" s="68">
        <v>1.8</v>
      </c>
      <c r="G1314" s="48">
        <f t="shared" si="93"/>
        <v>67.14</v>
      </c>
      <c r="H1314" s="75"/>
      <c r="I1314" s="47">
        <f t="shared" si="92"/>
        <v>0</v>
      </c>
      <c r="J1314" s="47" t="s">
        <v>6706</v>
      </c>
      <c r="K1314" s="610"/>
    </row>
    <row r="1315" spans="1:11">
      <c r="A1315" s="16">
        <v>40333</v>
      </c>
      <c r="B1315" s="94" t="s">
        <v>137</v>
      </c>
      <c r="C1315" s="13" t="s">
        <v>3318</v>
      </c>
      <c r="D1315" s="610" t="str">
        <f t="shared" si="91"/>
        <v>Фото</v>
      </c>
      <c r="E1315" s="72" t="s">
        <v>351</v>
      </c>
      <c r="F1315" s="68">
        <v>1.8</v>
      </c>
      <c r="G1315" s="48">
        <f t="shared" si="93"/>
        <v>67.14</v>
      </c>
      <c r="H1315" s="75"/>
      <c r="I1315" s="47">
        <f t="shared" si="92"/>
        <v>0</v>
      </c>
      <c r="J1315" s="47" t="s">
        <v>6707</v>
      </c>
      <c r="K1315" s="610"/>
    </row>
    <row r="1316" spans="1:11">
      <c r="A1316" s="16">
        <v>40334</v>
      </c>
      <c r="B1316" s="94" t="s">
        <v>137</v>
      </c>
      <c r="C1316" s="13" t="s">
        <v>3319</v>
      </c>
      <c r="D1316" s="610" t="str">
        <f t="shared" si="91"/>
        <v>Фото</v>
      </c>
      <c r="E1316" s="72" t="s">
        <v>351</v>
      </c>
      <c r="F1316" s="68">
        <v>1.8</v>
      </c>
      <c r="G1316" s="48">
        <f t="shared" si="93"/>
        <v>67.14</v>
      </c>
      <c r="H1316" s="77"/>
      <c r="I1316" s="47">
        <f t="shared" si="92"/>
        <v>0</v>
      </c>
      <c r="J1316" s="47" t="s">
        <v>6708</v>
      </c>
      <c r="K1316" s="610"/>
    </row>
    <row r="1317" spans="1:11">
      <c r="A1317" s="16">
        <v>12957</v>
      </c>
      <c r="B1317" s="94" t="s">
        <v>137</v>
      </c>
      <c r="C1317" s="13" t="s">
        <v>3320</v>
      </c>
      <c r="D1317" s="610" t="str">
        <f t="shared" si="91"/>
        <v>Фото</v>
      </c>
      <c r="E1317" s="72" t="s">
        <v>351</v>
      </c>
      <c r="F1317" s="68">
        <v>3.5</v>
      </c>
      <c r="G1317" s="48">
        <f t="shared" si="93"/>
        <v>130.54999999999998</v>
      </c>
      <c r="H1317" s="77"/>
      <c r="I1317" s="47">
        <f t="shared" si="92"/>
        <v>0</v>
      </c>
      <c r="J1317" s="47" t="s">
        <v>8679</v>
      </c>
      <c r="K1317" s="610"/>
    </row>
    <row r="1318" spans="1:11">
      <c r="A1318" s="16">
        <v>12958</v>
      </c>
      <c r="B1318" s="94" t="s">
        <v>137</v>
      </c>
      <c r="C1318" s="13" t="s">
        <v>3321</v>
      </c>
      <c r="D1318" s="610" t="str">
        <f t="shared" si="91"/>
        <v>Фото</v>
      </c>
      <c r="E1318" s="72" t="s">
        <v>351</v>
      </c>
      <c r="F1318" s="68">
        <v>3.5</v>
      </c>
      <c r="G1318" s="48">
        <f t="shared" si="93"/>
        <v>130.54999999999998</v>
      </c>
      <c r="H1318" s="77"/>
      <c r="I1318" s="47">
        <f t="shared" si="92"/>
        <v>0</v>
      </c>
      <c r="J1318" s="47" t="s">
        <v>8680</v>
      </c>
      <c r="K1318" s="610"/>
    </row>
    <row r="1319" spans="1:11">
      <c r="A1319" s="16">
        <v>12959</v>
      </c>
      <c r="B1319" s="94" t="s">
        <v>137</v>
      </c>
      <c r="C1319" s="13" t="s">
        <v>3322</v>
      </c>
      <c r="D1319" s="610" t="str">
        <f t="shared" si="91"/>
        <v>Фото</v>
      </c>
      <c r="E1319" s="72" t="s">
        <v>351</v>
      </c>
      <c r="F1319" s="68">
        <v>3.5</v>
      </c>
      <c r="G1319" s="48">
        <f t="shared" si="93"/>
        <v>130.54999999999998</v>
      </c>
      <c r="H1319" s="77"/>
      <c r="I1319" s="47">
        <f t="shared" si="92"/>
        <v>0</v>
      </c>
      <c r="J1319" s="47" t="s">
        <v>8681</v>
      </c>
      <c r="K1319" s="610"/>
    </row>
    <row r="1320" spans="1:11">
      <c r="A1320" s="37">
        <v>11758</v>
      </c>
      <c r="B1320" s="471" t="s">
        <v>137</v>
      </c>
      <c r="C1320" s="18" t="s">
        <v>1772</v>
      </c>
      <c r="D1320" s="610" t="str">
        <f t="shared" si="91"/>
        <v>Фото</v>
      </c>
      <c r="E1320" s="235" t="s">
        <v>351</v>
      </c>
      <c r="F1320" s="49">
        <v>2.5</v>
      </c>
      <c r="G1320" s="48">
        <f t="shared" si="93"/>
        <v>93.25</v>
      </c>
      <c r="H1320" s="77"/>
      <c r="I1320" s="47">
        <f t="shared" si="92"/>
        <v>0</v>
      </c>
      <c r="J1320" s="47" t="s">
        <v>7453</v>
      </c>
      <c r="K1320" s="610"/>
    </row>
    <row r="1321" spans="1:11">
      <c r="A1321" s="8">
        <v>22313</v>
      </c>
      <c r="B1321" s="23" t="s">
        <v>137</v>
      </c>
      <c r="C1321" s="20" t="s">
        <v>2249</v>
      </c>
      <c r="D1321" s="610" t="str">
        <f t="shared" si="91"/>
        <v>Фото</v>
      </c>
      <c r="E1321" s="72" t="s">
        <v>351</v>
      </c>
      <c r="F1321" s="51">
        <v>7</v>
      </c>
      <c r="G1321" s="48">
        <f t="shared" si="93"/>
        <v>261.09999999999997</v>
      </c>
      <c r="H1321" s="77"/>
      <c r="I1321" s="47">
        <f t="shared" si="92"/>
        <v>0</v>
      </c>
      <c r="J1321" s="47" t="s">
        <v>6863</v>
      </c>
      <c r="K1321" s="610"/>
    </row>
    <row r="1322" spans="1:11">
      <c r="A1322" s="8">
        <v>22320</v>
      </c>
      <c r="B1322" s="322" t="s">
        <v>47</v>
      </c>
      <c r="C1322" s="20" t="s">
        <v>2029</v>
      </c>
      <c r="D1322" s="610" t="str">
        <f t="shared" si="91"/>
        <v>Фото</v>
      </c>
      <c r="E1322" s="72" t="s">
        <v>351</v>
      </c>
      <c r="F1322" s="51">
        <v>25</v>
      </c>
      <c r="G1322" s="48">
        <f t="shared" si="93"/>
        <v>932.49999999999989</v>
      </c>
      <c r="H1322" s="77"/>
      <c r="I1322" s="47">
        <f t="shared" si="92"/>
        <v>0</v>
      </c>
      <c r="J1322" s="47" t="s">
        <v>6794</v>
      </c>
      <c r="K1322" s="610"/>
    </row>
    <row r="1323" spans="1:11">
      <c r="A1323" s="37">
        <v>28048</v>
      </c>
      <c r="B1323" s="24" t="s">
        <v>137</v>
      </c>
      <c r="C1323" s="21" t="s">
        <v>3297</v>
      </c>
      <c r="D1323" s="610" t="str">
        <f t="shared" si="91"/>
        <v>Фото</v>
      </c>
      <c r="E1323" s="239" t="s">
        <v>351</v>
      </c>
      <c r="F1323" s="49">
        <v>10</v>
      </c>
      <c r="G1323" s="48">
        <f t="shared" si="93"/>
        <v>373</v>
      </c>
      <c r="H1323" s="77"/>
      <c r="I1323" s="47">
        <f t="shared" si="92"/>
        <v>0</v>
      </c>
      <c r="J1323" s="47" t="s">
        <v>6795</v>
      </c>
      <c r="K1323" s="610"/>
    </row>
    <row r="1324" spans="1:11">
      <c r="A1324" s="37">
        <v>28049</v>
      </c>
      <c r="B1324" s="24" t="s">
        <v>137</v>
      </c>
      <c r="C1324" s="21" t="s">
        <v>172</v>
      </c>
      <c r="D1324" s="610" t="str">
        <f t="shared" si="91"/>
        <v>Фото</v>
      </c>
      <c r="E1324" s="239" t="s">
        <v>351</v>
      </c>
      <c r="F1324" s="49">
        <v>1.8</v>
      </c>
      <c r="G1324" s="48">
        <f t="shared" si="93"/>
        <v>67.14</v>
      </c>
      <c r="H1324" s="77"/>
      <c r="I1324" s="47">
        <f t="shared" si="92"/>
        <v>0</v>
      </c>
      <c r="J1324" s="47" t="s">
        <v>6804</v>
      </c>
      <c r="K1324" s="610"/>
    </row>
    <row r="1325" spans="1:11">
      <c r="A1325" s="8">
        <v>22321</v>
      </c>
      <c r="B1325" s="320" t="s">
        <v>140</v>
      </c>
      <c r="C1325" s="21" t="s">
        <v>173</v>
      </c>
      <c r="D1325" s="610" t="str">
        <f t="shared" si="91"/>
        <v>Фото</v>
      </c>
      <c r="E1325" s="72" t="s">
        <v>351</v>
      </c>
      <c r="F1325" s="51">
        <v>4.5</v>
      </c>
      <c r="G1325" s="48">
        <f t="shared" si="93"/>
        <v>167.85</v>
      </c>
      <c r="H1325" s="77"/>
      <c r="I1325" s="47">
        <f t="shared" si="92"/>
        <v>0</v>
      </c>
      <c r="J1325" s="47" t="s">
        <v>6803</v>
      </c>
      <c r="K1325" s="610"/>
    </row>
    <row r="1326" spans="1:11">
      <c r="A1326" s="37">
        <v>40447</v>
      </c>
      <c r="B1326" s="320" t="s">
        <v>140</v>
      </c>
      <c r="C1326" s="21" t="s">
        <v>743</v>
      </c>
      <c r="D1326" s="610" t="str">
        <f t="shared" si="91"/>
        <v>Фото</v>
      </c>
      <c r="E1326" s="239" t="s">
        <v>351</v>
      </c>
      <c r="F1326" s="49">
        <v>4</v>
      </c>
      <c r="G1326" s="48">
        <f t="shared" si="93"/>
        <v>149.19999999999999</v>
      </c>
      <c r="H1326" s="77"/>
      <c r="I1326" s="47">
        <f t="shared" si="92"/>
        <v>0</v>
      </c>
      <c r="J1326" s="47" t="s">
        <v>6802</v>
      </c>
      <c r="K1326" s="610"/>
    </row>
    <row r="1327" spans="1:11">
      <c r="A1327" s="8">
        <v>12947</v>
      </c>
      <c r="B1327" s="23" t="s">
        <v>137</v>
      </c>
      <c r="C1327" s="21" t="s">
        <v>3287</v>
      </c>
      <c r="D1327" s="610" t="str">
        <f t="shared" si="91"/>
        <v>Фото</v>
      </c>
      <c r="E1327" s="72" t="s">
        <v>351</v>
      </c>
      <c r="F1327" s="52">
        <v>2.2000000000000002</v>
      </c>
      <c r="G1327" s="48">
        <f t="shared" si="93"/>
        <v>82.06</v>
      </c>
      <c r="H1327" s="77"/>
      <c r="I1327" s="47">
        <f t="shared" si="92"/>
        <v>0</v>
      </c>
      <c r="J1327" s="47" t="s">
        <v>8670</v>
      </c>
      <c r="K1327" s="610"/>
    </row>
    <row r="1328" spans="1:11">
      <c r="A1328" s="37">
        <v>28050</v>
      </c>
      <c r="B1328" s="24" t="s">
        <v>137</v>
      </c>
      <c r="C1328" s="18" t="s">
        <v>3971</v>
      </c>
      <c r="D1328" s="610" t="str">
        <f t="shared" si="91"/>
        <v>Фото</v>
      </c>
      <c r="E1328" s="239" t="s">
        <v>351</v>
      </c>
      <c r="F1328" s="65">
        <v>11</v>
      </c>
      <c r="G1328" s="48">
        <f t="shared" si="93"/>
        <v>410.29999999999995</v>
      </c>
      <c r="H1328" s="77"/>
      <c r="I1328" s="47">
        <f t="shared" si="92"/>
        <v>0</v>
      </c>
      <c r="J1328" s="47" t="s">
        <v>6825</v>
      </c>
      <c r="K1328" s="610"/>
    </row>
    <row r="1329" spans="1:11">
      <c r="A1329" s="37">
        <v>28051</v>
      </c>
      <c r="B1329" s="322" t="s">
        <v>47</v>
      </c>
      <c r="C1329" s="21" t="s">
        <v>2030</v>
      </c>
      <c r="D1329" s="610" t="str">
        <f t="shared" si="91"/>
        <v>Фото</v>
      </c>
      <c r="E1329" s="239" t="s">
        <v>351</v>
      </c>
      <c r="F1329" s="65">
        <v>18</v>
      </c>
      <c r="G1329" s="48">
        <f t="shared" si="93"/>
        <v>671.4</v>
      </c>
      <c r="H1329" s="77"/>
      <c r="I1329" s="47">
        <f t="shared" si="92"/>
        <v>0</v>
      </c>
      <c r="J1329" s="47" t="s">
        <v>6818</v>
      </c>
      <c r="K1329" s="610"/>
    </row>
    <row r="1330" spans="1:11">
      <c r="A1330" s="8">
        <v>22322</v>
      </c>
      <c r="B1330" s="23" t="s">
        <v>137</v>
      </c>
      <c r="C1330" s="20" t="s">
        <v>2951</v>
      </c>
      <c r="D1330" s="610" t="str">
        <f t="shared" si="91"/>
        <v>Фото</v>
      </c>
      <c r="E1330" s="72" t="s">
        <v>351</v>
      </c>
      <c r="F1330" s="51">
        <v>3</v>
      </c>
      <c r="G1330" s="48">
        <f t="shared" si="93"/>
        <v>111.89999999999999</v>
      </c>
      <c r="H1330" s="77"/>
      <c r="I1330" s="47">
        <f t="shared" si="92"/>
        <v>0</v>
      </c>
      <c r="J1330" s="47" t="s">
        <v>6874</v>
      </c>
      <c r="K1330" s="610"/>
    </row>
    <row r="1331" spans="1:11" ht="14.4">
      <c r="A1331" s="37">
        <v>40518</v>
      </c>
      <c r="B1331" s="24" t="s">
        <v>137</v>
      </c>
      <c r="C1331" s="21" t="s">
        <v>3284</v>
      </c>
      <c r="D1331" s="610" t="str">
        <f t="shared" si="91"/>
        <v>Фото</v>
      </c>
      <c r="E1331" s="239" t="s">
        <v>351</v>
      </c>
      <c r="F1331" s="64">
        <v>3.5</v>
      </c>
      <c r="G1331" s="48">
        <f t="shared" si="93"/>
        <v>130.54999999999998</v>
      </c>
      <c r="H1331" s="75"/>
      <c r="I1331" s="47">
        <f t="shared" si="92"/>
        <v>0</v>
      </c>
      <c r="J1331" s="47" t="s">
        <v>6709</v>
      </c>
      <c r="K1331" s="610"/>
    </row>
    <row r="1332" spans="1:11">
      <c r="A1332" s="37">
        <v>28072</v>
      </c>
      <c r="B1332" s="24" t="s">
        <v>137</v>
      </c>
      <c r="C1332" s="21" t="s">
        <v>3622</v>
      </c>
      <c r="D1332" s="610" t="str">
        <f t="shared" si="91"/>
        <v>Фото</v>
      </c>
      <c r="E1332" s="239" t="s">
        <v>351</v>
      </c>
      <c r="F1332" s="65">
        <v>2.5</v>
      </c>
      <c r="G1332" s="48">
        <f t="shared" si="93"/>
        <v>93.25</v>
      </c>
      <c r="H1332" s="77"/>
      <c r="I1332" s="47">
        <f t="shared" si="92"/>
        <v>0</v>
      </c>
      <c r="J1332" s="47" t="s">
        <v>6940</v>
      </c>
      <c r="K1332" s="610"/>
    </row>
    <row r="1333" spans="1:11">
      <c r="A1333" s="8">
        <v>22323</v>
      </c>
      <c r="B1333" s="23" t="s">
        <v>137</v>
      </c>
      <c r="C1333" s="21" t="s">
        <v>2250</v>
      </c>
      <c r="D1333" s="610" t="str">
        <f t="shared" si="91"/>
        <v>Фото</v>
      </c>
      <c r="E1333" s="72" t="s">
        <v>351</v>
      </c>
      <c r="F1333" s="51">
        <v>1.8</v>
      </c>
      <c r="G1333" s="48">
        <f t="shared" si="93"/>
        <v>67.14</v>
      </c>
      <c r="H1333" s="77"/>
      <c r="I1333" s="47">
        <f t="shared" si="92"/>
        <v>0</v>
      </c>
      <c r="J1333" s="47" t="s">
        <v>6939</v>
      </c>
      <c r="K1333" s="610"/>
    </row>
    <row r="1334" spans="1:11">
      <c r="A1334" s="8">
        <v>11051</v>
      </c>
      <c r="B1334" s="2" t="s">
        <v>137</v>
      </c>
      <c r="C1334" s="371" t="s">
        <v>520</v>
      </c>
      <c r="D1334" s="610" t="str">
        <f t="shared" si="91"/>
        <v>Фото</v>
      </c>
      <c r="E1334" s="331" t="s">
        <v>351</v>
      </c>
      <c r="F1334" s="52">
        <v>1.5</v>
      </c>
      <c r="G1334" s="48">
        <f t="shared" si="93"/>
        <v>55.949999999999996</v>
      </c>
      <c r="H1334" s="77"/>
      <c r="I1334" s="47">
        <f t="shared" si="92"/>
        <v>0</v>
      </c>
      <c r="J1334" s="47" t="s">
        <v>6938</v>
      </c>
      <c r="K1334" s="610"/>
    </row>
    <row r="1335" spans="1:11">
      <c r="A1335" s="8">
        <v>12597</v>
      </c>
      <c r="B1335" s="2" t="s">
        <v>137</v>
      </c>
      <c r="C1335" s="20" t="s">
        <v>2620</v>
      </c>
      <c r="D1335" s="610" t="str">
        <f t="shared" si="91"/>
        <v>Фото</v>
      </c>
      <c r="E1335" s="331" t="s">
        <v>351</v>
      </c>
      <c r="F1335" s="52">
        <v>1.5</v>
      </c>
      <c r="G1335" s="48">
        <f t="shared" si="93"/>
        <v>55.949999999999996</v>
      </c>
      <c r="H1335" s="77"/>
      <c r="I1335" s="47">
        <f t="shared" si="92"/>
        <v>0</v>
      </c>
      <c r="J1335" s="47" t="s">
        <v>8329</v>
      </c>
      <c r="K1335" s="610"/>
    </row>
    <row r="1336" spans="1:11">
      <c r="A1336" s="6">
        <v>40598</v>
      </c>
      <c r="B1336" s="23" t="s">
        <v>137</v>
      </c>
      <c r="C1336" s="20" t="s">
        <v>3312</v>
      </c>
      <c r="D1336" s="610" t="str">
        <f t="shared" si="91"/>
        <v>Фото</v>
      </c>
      <c r="E1336" s="72" t="s">
        <v>351</v>
      </c>
      <c r="F1336" s="51">
        <v>1.5</v>
      </c>
      <c r="G1336" s="48">
        <f t="shared" si="93"/>
        <v>55.949999999999996</v>
      </c>
      <c r="H1336" s="75"/>
      <c r="I1336" s="47">
        <f t="shared" si="92"/>
        <v>0</v>
      </c>
      <c r="J1336" s="47" t="s">
        <v>6954</v>
      </c>
      <c r="K1336" s="610"/>
    </row>
    <row r="1337" spans="1:11">
      <c r="A1337" s="8">
        <v>22325</v>
      </c>
      <c r="B1337" s="23" t="s">
        <v>137</v>
      </c>
      <c r="C1337" s="20" t="s">
        <v>3452</v>
      </c>
      <c r="D1337" s="610" t="str">
        <f t="shared" si="91"/>
        <v>Фото</v>
      </c>
      <c r="E1337" s="72" t="s">
        <v>351</v>
      </c>
      <c r="F1337" s="51">
        <v>5.5</v>
      </c>
      <c r="G1337" s="48">
        <f t="shared" si="93"/>
        <v>205.14999999999998</v>
      </c>
      <c r="H1337" s="77"/>
      <c r="I1337" s="47">
        <f t="shared" si="92"/>
        <v>0</v>
      </c>
      <c r="J1337" s="47" t="s">
        <v>6877</v>
      </c>
      <c r="K1337" s="610"/>
    </row>
    <row r="1338" spans="1:11">
      <c r="A1338" s="6">
        <v>14411</v>
      </c>
      <c r="B1338" s="23" t="s">
        <v>137</v>
      </c>
      <c r="C1338" s="17" t="s">
        <v>3362</v>
      </c>
      <c r="D1338" s="610" t="str">
        <f t="shared" si="91"/>
        <v>Фото</v>
      </c>
      <c r="E1338" s="72" t="s">
        <v>351</v>
      </c>
      <c r="F1338" s="51">
        <v>1.5</v>
      </c>
      <c r="G1338" s="48">
        <f t="shared" si="93"/>
        <v>55.949999999999996</v>
      </c>
      <c r="H1338" s="76"/>
      <c r="I1338" s="47">
        <f t="shared" si="92"/>
        <v>0</v>
      </c>
      <c r="J1338" s="47" t="s">
        <v>6941</v>
      </c>
      <c r="K1338" s="610"/>
    </row>
    <row r="1339" spans="1:11">
      <c r="A1339" s="8">
        <v>22338</v>
      </c>
      <c r="B1339" s="23" t="s">
        <v>137</v>
      </c>
      <c r="C1339" s="20" t="s">
        <v>2251</v>
      </c>
      <c r="D1339" s="610" t="str">
        <f t="shared" si="91"/>
        <v>Фото</v>
      </c>
      <c r="E1339" s="72" t="s">
        <v>351</v>
      </c>
      <c r="F1339" s="51">
        <v>6.5</v>
      </c>
      <c r="G1339" s="48">
        <f t="shared" si="93"/>
        <v>242.45</v>
      </c>
      <c r="H1339" s="77"/>
      <c r="I1339" s="47">
        <f t="shared" si="92"/>
        <v>0</v>
      </c>
      <c r="J1339" s="47" t="s">
        <v>6830</v>
      </c>
      <c r="K1339" s="610"/>
    </row>
    <row r="1340" spans="1:11">
      <c r="A1340" s="37">
        <v>11281</v>
      </c>
      <c r="B1340" s="7" t="s">
        <v>137</v>
      </c>
      <c r="C1340" s="21" t="s">
        <v>4393</v>
      </c>
      <c r="D1340" s="610" t="str">
        <f t="shared" si="91"/>
        <v>Фото</v>
      </c>
      <c r="E1340" s="235" t="s">
        <v>351</v>
      </c>
      <c r="F1340" s="65">
        <v>18</v>
      </c>
      <c r="G1340" s="48">
        <f t="shared" si="93"/>
        <v>671.4</v>
      </c>
      <c r="H1340" s="77"/>
      <c r="I1340" s="47">
        <f t="shared" si="92"/>
        <v>0</v>
      </c>
      <c r="J1340" s="47" t="s">
        <v>6809</v>
      </c>
      <c r="K1340" s="610"/>
    </row>
    <row r="1341" spans="1:11">
      <c r="A1341" s="8">
        <v>12675</v>
      </c>
      <c r="B1341" s="23" t="s">
        <v>137</v>
      </c>
      <c r="C1341" s="32" t="s">
        <v>2920</v>
      </c>
      <c r="D1341" s="610" t="str">
        <f t="shared" si="91"/>
        <v>Фото</v>
      </c>
      <c r="E1341" s="72" t="s">
        <v>351</v>
      </c>
      <c r="F1341" s="51">
        <v>18</v>
      </c>
      <c r="G1341" s="48">
        <f t="shared" si="93"/>
        <v>671.4</v>
      </c>
      <c r="H1341" s="77"/>
      <c r="I1341" s="47">
        <f t="shared" si="92"/>
        <v>0</v>
      </c>
      <c r="J1341" s="47" t="s">
        <v>8385</v>
      </c>
      <c r="K1341" s="610"/>
    </row>
    <row r="1342" spans="1:11">
      <c r="A1342" s="8">
        <v>12668</v>
      </c>
      <c r="B1342" s="2" t="s">
        <v>137</v>
      </c>
      <c r="C1342" s="32" t="s">
        <v>4342</v>
      </c>
      <c r="D1342" s="610" t="str">
        <f t="shared" si="91"/>
        <v>Фото</v>
      </c>
      <c r="E1342" s="227" t="s">
        <v>351</v>
      </c>
      <c r="F1342" s="51">
        <v>23</v>
      </c>
      <c r="G1342" s="48">
        <f t="shared" si="93"/>
        <v>857.9</v>
      </c>
      <c r="H1342" s="77"/>
      <c r="I1342" s="47">
        <f t="shared" si="92"/>
        <v>0</v>
      </c>
      <c r="J1342" s="47" t="s">
        <v>8380</v>
      </c>
      <c r="K1342" s="610"/>
    </row>
    <row r="1343" spans="1:11">
      <c r="A1343" s="8">
        <v>22326</v>
      </c>
      <c r="B1343" s="316" t="s">
        <v>89</v>
      </c>
      <c r="C1343" s="32" t="s">
        <v>4343</v>
      </c>
      <c r="D1343" s="610" t="str">
        <f t="shared" si="91"/>
        <v>Фото</v>
      </c>
      <c r="E1343" s="533" t="s">
        <v>134</v>
      </c>
      <c r="F1343" s="51">
        <v>7</v>
      </c>
      <c r="G1343" s="48">
        <f t="shared" si="93"/>
        <v>261.09999999999997</v>
      </c>
      <c r="H1343" s="77"/>
      <c r="I1343" s="47">
        <f t="shared" si="92"/>
        <v>0</v>
      </c>
      <c r="J1343" s="47" t="s">
        <v>6811</v>
      </c>
      <c r="K1343" s="610"/>
    </row>
    <row r="1344" spans="1:11">
      <c r="A1344" s="8">
        <v>40341</v>
      </c>
      <c r="B1344" s="23" t="s">
        <v>137</v>
      </c>
      <c r="C1344" s="32" t="s">
        <v>4344</v>
      </c>
      <c r="D1344" s="610" t="str">
        <f t="shared" si="91"/>
        <v>Фото</v>
      </c>
      <c r="E1344" s="72" t="s">
        <v>351</v>
      </c>
      <c r="F1344" s="51">
        <v>5.5</v>
      </c>
      <c r="G1344" s="48">
        <f t="shared" si="93"/>
        <v>205.14999999999998</v>
      </c>
      <c r="H1344" s="77"/>
      <c r="I1344" s="47">
        <f t="shared" si="92"/>
        <v>0</v>
      </c>
      <c r="J1344" s="47" t="s">
        <v>6813</v>
      </c>
      <c r="K1344" s="610"/>
    </row>
    <row r="1345" spans="1:11">
      <c r="A1345" s="8">
        <v>12058</v>
      </c>
      <c r="B1345" s="23" t="s">
        <v>137</v>
      </c>
      <c r="C1345" s="501" t="s">
        <v>4392</v>
      </c>
      <c r="D1345" s="610" t="str">
        <f t="shared" si="91"/>
        <v>Фото</v>
      </c>
      <c r="E1345" s="72" t="s">
        <v>351</v>
      </c>
      <c r="F1345" s="51">
        <v>5.5</v>
      </c>
      <c r="G1345" s="48">
        <f t="shared" si="93"/>
        <v>205.14999999999998</v>
      </c>
      <c r="H1345" s="77"/>
      <c r="I1345" s="47">
        <f t="shared" si="92"/>
        <v>0</v>
      </c>
      <c r="J1345" s="47" t="s">
        <v>8070</v>
      </c>
      <c r="K1345" s="610"/>
    </row>
    <row r="1346" spans="1:11">
      <c r="A1346" s="10">
        <v>22306</v>
      </c>
      <c r="B1346" s="24" t="s">
        <v>137</v>
      </c>
      <c r="C1346" s="19" t="s">
        <v>3310</v>
      </c>
      <c r="D1346" s="610" t="str">
        <f t="shared" si="91"/>
        <v>Фото</v>
      </c>
      <c r="E1346" s="235" t="s">
        <v>351</v>
      </c>
      <c r="F1346" s="52">
        <v>1</v>
      </c>
      <c r="G1346" s="48">
        <f t="shared" si="93"/>
        <v>37.299999999999997</v>
      </c>
      <c r="H1346" s="75"/>
      <c r="I1346" s="47">
        <f t="shared" si="92"/>
        <v>0</v>
      </c>
      <c r="J1346" s="47" t="s">
        <v>6949</v>
      </c>
      <c r="K1346" s="610"/>
    </row>
    <row r="1347" spans="1:11">
      <c r="A1347" s="8">
        <v>22404</v>
      </c>
      <c r="B1347" s="23" t="s">
        <v>137</v>
      </c>
      <c r="C1347" s="20" t="s">
        <v>3340</v>
      </c>
      <c r="D1347" s="610" t="str">
        <f t="shared" si="91"/>
        <v>Фото</v>
      </c>
      <c r="E1347" s="239" t="s">
        <v>351</v>
      </c>
      <c r="F1347" s="51">
        <v>2.5</v>
      </c>
      <c r="G1347" s="48">
        <f t="shared" si="93"/>
        <v>93.25</v>
      </c>
      <c r="H1347" s="77"/>
      <c r="I1347" s="47">
        <f t="shared" si="92"/>
        <v>0</v>
      </c>
      <c r="J1347" s="47" t="s">
        <v>6561</v>
      </c>
      <c r="K1347" s="610"/>
    </row>
    <row r="1348" spans="1:11">
      <c r="A1348" s="8">
        <v>13874</v>
      </c>
      <c r="B1348" s="23" t="s">
        <v>137</v>
      </c>
      <c r="C1348" s="20" t="s">
        <v>3975</v>
      </c>
      <c r="D1348" s="610" t="str">
        <f t="shared" si="91"/>
        <v>Фото</v>
      </c>
      <c r="E1348" s="239" t="s">
        <v>351</v>
      </c>
      <c r="F1348" s="51">
        <v>11</v>
      </c>
      <c r="G1348" s="48">
        <f t="shared" si="93"/>
        <v>410.29999999999995</v>
      </c>
      <c r="H1348" s="77"/>
      <c r="I1348" s="47">
        <f t="shared" si="92"/>
        <v>0</v>
      </c>
      <c r="J1348" s="47" t="s">
        <v>8532</v>
      </c>
      <c r="K1348" s="610"/>
    </row>
    <row r="1349" spans="1:11">
      <c r="A1349" s="8">
        <v>13889</v>
      </c>
      <c r="B1349" s="23" t="s">
        <v>137</v>
      </c>
      <c r="C1349" s="20" t="s">
        <v>4000</v>
      </c>
      <c r="D1349" s="610" t="str">
        <f t="shared" si="91"/>
        <v>Фото</v>
      </c>
      <c r="E1349" s="239" t="s">
        <v>351</v>
      </c>
      <c r="F1349" s="51">
        <v>4.5</v>
      </c>
      <c r="G1349" s="48">
        <f t="shared" si="93"/>
        <v>167.85</v>
      </c>
      <c r="H1349" s="77"/>
      <c r="I1349" s="47">
        <f t="shared" si="92"/>
        <v>0</v>
      </c>
      <c r="J1349" s="47" t="s">
        <v>5782</v>
      </c>
      <c r="K1349" s="610"/>
    </row>
    <row r="1350" spans="1:11">
      <c r="A1350" s="8">
        <v>11580</v>
      </c>
      <c r="B1350" s="2" t="s">
        <v>137</v>
      </c>
      <c r="C1350" s="32" t="s">
        <v>709</v>
      </c>
      <c r="D1350" s="610" t="str">
        <f t="shared" si="91"/>
        <v>Фото</v>
      </c>
      <c r="E1350" s="227" t="s">
        <v>351</v>
      </c>
      <c r="F1350" s="51">
        <v>2</v>
      </c>
      <c r="G1350" s="48">
        <f t="shared" si="93"/>
        <v>74.599999999999994</v>
      </c>
      <c r="H1350" s="77"/>
      <c r="I1350" s="47">
        <f t="shared" si="92"/>
        <v>0</v>
      </c>
      <c r="J1350" s="47" t="s">
        <v>6812</v>
      </c>
      <c r="K1350" s="610"/>
    </row>
    <row r="1351" spans="1:11">
      <c r="A1351" s="37">
        <v>11047</v>
      </c>
      <c r="B1351" s="7" t="s">
        <v>137</v>
      </c>
      <c r="C1351" s="21" t="s">
        <v>519</v>
      </c>
      <c r="D1351" s="610" t="str">
        <f t="shared" ref="D1351:D1414" si="94">HYPERLINK(J1351,"Фото")</f>
        <v>Фото</v>
      </c>
      <c r="E1351" s="235" t="s">
        <v>351</v>
      </c>
      <c r="F1351" s="65">
        <v>2</v>
      </c>
      <c r="G1351" s="48">
        <f t="shared" si="93"/>
        <v>74.599999999999994</v>
      </c>
      <c r="H1351" s="77"/>
      <c r="I1351" s="47">
        <f t="shared" si="92"/>
        <v>0</v>
      </c>
      <c r="J1351" s="47" t="s">
        <v>6947</v>
      </c>
      <c r="K1351" s="610"/>
    </row>
    <row r="1352" spans="1:11">
      <c r="A1352" s="6">
        <v>28219</v>
      </c>
      <c r="B1352" s="23" t="s">
        <v>137</v>
      </c>
      <c r="C1352" s="17" t="s">
        <v>2252</v>
      </c>
      <c r="D1352" s="610" t="str">
        <f t="shared" si="94"/>
        <v>Фото</v>
      </c>
      <c r="E1352" s="72" t="s">
        <v>351</v>
      </c>
      <c r="F1352" s="51">
        <v>3.5</v>
      </c>
      <c r="G1352" s="48">
        <f t="shared" si="93"/>
        <v>130.54999999999998</v>
      </c>
      <c r="H1352" s="77"/>
      <c r="I1352" s="47">
        <f t="shared" ref="I1352:I1415" si="95">F1352*H1352</f>
        <v>0</v>
      </c>
      <c r="J1352" s="47" t="s">
        <v>6922</v>
      </c>
      <c r="K1352" s="610"/>
    </row>
    <row r="1353" spans="1:11">
      <c r="A1353" s="8">
        <v>22328</v>
      </c>
      <c r="B1353" s="23" t="s">
        <v>137</v>
      </c>
      <c r="C1353" s="20" t="s">
        <v>238</v>
      </c>
      <c r="D1353" s="610" t="str">
        <f t="shared" si="94"/>
        <v>Фото</v>
      </c>
      <c r="E1353" s="72" t="s">
        <v>351</v>
      </c>
      <c r="F1353" s="51">
        <v>9</v>
      </c>
      <c r="G1353" s="48">
        <f t="shared" si="93"/>
        <v>335.7</v>
      </c>
      <c r="H1353" s="77"/>
      <c r="I1353" s="47">
        <f t="shared" si="95"/>
        <v>0</v>
      </c>
      <c r="J1353" s="47" t="s">
        <v>6843</v>
      </c>
      <c r="K1353" s="610"/>
    </row>
    <row r="1354" spans="1:11">
      <c r="A1354" s="8">
        <v>11744</v>
      </c>
      <c r="B1354" s="2" t="s">
        <v>137</v>
      </c>
      <c r="C1354" s="32" t="s">
        <v>1765</v>
      </c>
      <c r="D1354" s="610" t="str">
        <f t="shared" si="94"/>
        <v>Фото</v>
      </c>
      <c r="E1354" s="227" t="s">
        <v>351</v>
      </c>
      <c r="F1354" s="51">
        <v>11</v>
      </c>
      <c r="G1354" s="48">
        <f t="shared" si="93"/>
        <v>410.29999999999995</v>
      </c>
      <c r="H1354" s="77"/>
      <c r="I1354" s="47">
        <f t="shared" si="95"/>
        <v>0</v>
      </c>
      <c r="J1354" s="47" t="s">
        <v>7449</v>
      </c>
      <c r="K1354" s="610"/>
    </row>
    <row r="1355" spans="1:11">
      <c r="A1355" s="8">
        <v>22386</v>
      </c>
      <c r="B1355" s="23" t="s">
        <v>137</v>
      </c>
      <c r="C1355" s="20" t="s">
        <v>239</v>
      </c>
      <c r="D1355" s="610" t="str">
        <f t="shared" si="94"/>
        <v>Фото</v>
      </c>
      <c r="E1355" s="72" t="s">
        <v>351</v>
      </c>
      <c r="F1355" s="51">
        <v>2.5</v>
      </c>
      <c r="G1355" s="48">
        <f t="shared" si="93"/>
        <v>93.25</v>
      </c>
      <c r="H1355" s="77"/>
      <c r="I1355" s="47">
        <f t="shared" si="95"/>
        <v>0</v>
      </c>
      <c r="J1355" s="47" t="s">
        <v>6870</v>
      </c>
      <c r="K1355" s="610"/>
    </row>
    <row r="1356" spans="1:11">
      <c r="A1356" s="8">
        <v>22385</v>
      </c>
      <c r="B1356" s="23" t="s">
        <v>137</v>
      </c>
      <c r="C1356" s="32" t="s">
        <v>3309</v>
      </c>
      <c r="D1356" s="610" t="str">
        <f t="shared" si="94"/>
        <v>Фото</v>
      </c>
      <c r="E1356" s="72" t="s">
        <v>351</v>
      </c>
      <c r="F1356" s="51">
        <v>3.5</v>
      </c>
      <c r="G1356" s="48">
        <f t="shared" si="93"/>
        <v>130.54999999999998</v>
      </c>
      <c r="H1356" s="75"/>
      <c r="I1356" s="47">
        <f t="shared" si="95"/>
        <v>0</v>
      </c>
      <c r="J1356" s="47" t="s">
        <v>6871</v>
      </c>
      <c r="K1356" s="610"/>
    </row>
    <row r="1357" spans="1:11">
      <c r="A1357" s="8">
        <v>11517</v>
      </c>
      <c r="B1357" s="2" t="s">
        <v>137</v>
      </c>
      <c r="C1357" s="32" t="s">
        <v>3307</v>
      </c>
      <c r="D1357" s="610" t="str">
        <f t="shared" si="94"/>
        <v>Фото</v>
      </c>
      <c r="E1357" s="227" t="s">
        <v>351</v>
      </c>
      <c r="F1357" s="51">
        <v>4.5</v>
      </c>
      <c r="G1357" s="48">
        <f t="shared" si="93"/>
        <v>167.85</v>
      </c>
      <c r="H1357" s="75"/>
      <c r="I1357" s="47">
        <f t="shared" si="95"/>
        <v>0</v>
      </c>
      <c r="J1357" s="47" t="s">
        <v>6872</v>
      </c>
      <c r="K1357" s="610"/>
    </row>
    <row r="1358" spans="1:11">
      <c r="A1358" s="8">
        <v>12956</v>
      </c>
      <c r="B1358" s="2" t="s">
        <v>137</v>
      </c>
      <c r="C1358" s="32" t="s">
        <v>3316</v>
      </c>
      <c r="D1358" s="610" t="str">
        <f t="shared" si="94"/>
        <v>Фото</v>
      </c>
      <c r="E1358" s="227" t="s">
        <v>351</v>
      </c>
      <c r="F1358" s="51">
        <v>4</v>
      </c>
      <c r="G1358" s="48">
        <f t="shared" ref="G1358:G1421" si="96">I$2*F1358</f>
        <v>149.19999999999999</v>
      </c>
      <c r="H1358" s="75"/>
      <c r="I1358" s="47">
        <f t="shared" si="95"/>
        <v>0</v>
      </c>
      <c r="J1358" s="47" t="s">
        <v>8678</v>
      </c>
      <c r="K1358" s="610"/>
    </row>
    <row r="1359" spans="1:11">
      <c r="A1359" s="8">
        <v>12149</v>
      </c>
      <c r="B1359" s="2" t="s">
        <v>137</v>
      </c>
      <c r="C1359" s="32" t="s">
        <v>2538</v>
      </c>
      <c r="D1359" s="610" t="str">
        <f t="shared" si="94"/>
        <v>Фото</v>
      </c>
      <c r="E1359" s="227" t="s">
        <v>351</v>
      </c>
      <c r="F1359" s="51">
        <v>7.5</v>
      </c>
      <c r="G1359" s="48">
        <f t="shared" si="96"/>
        <v>279.75</v>
      </c>
      <c r="H1359" s="75"/>
      <c r="I1359" s="47">
        <f t="shared" si="95"/>
        <v>0</v>
      </c>
      <c r="J1359" s="47" t="s">
        <v>8269</v>
      </c>
      <c r="K1359" s="610"/>
    </row>
    <row r="1360" spans="1:11">
      <c r="A1360" s="8">
        <v>22327</v>
      </c>
      <c r="B1360" s="347" t="s">
        <v>89</v>
      </c>
      <c r="C1360" s="20" t="s">
        <v>3840</v>
      </c>
      <c r="D1360" s="610" t="str">
        <f t="shared" si="94"/>
        <v>Фото</v>
      </c>
      <c r="E1360" s="72" t="s">
        <v>351</v>
      </c>
      <c r="F1360" s="51">
        <v>18</v>
      </c>
      <c r="G1360" s="48">
        <f t="shared" si="96"/>
        <v>671.4</v>
      </c>
      <c r="H1360" s="77"/>
      <c r="I1360" s="47">
        <f t="shared" si="95"/>
        <v>0</v>
      </c>
      <c r="J1360" s="47" t="s">
        <v>6819</v>
      </c>
      <c r="K1360" s="610"/>
    </row>
    <row r="1361" spans="1:11">
      <c r="A1361" s="8">
        <v>22215</v>
      </c>
      <c r="B1361" s="359" t="s">
        <v>3815</v>
      </c>
      <c r="C1361" s="19" t="s">
        <v>3816</v>
      </c>
      <c r="D1361" s="610" t="str">
        <f t="shared" si="94"/>
        <v>Фото</v>
      </c>
      <c r="E1361" s="235" t="s">
        <v>351</v>
      </c>
      <c r="F1361" s="52">
        <v>13</v>
      </c>
      <c r="G1361" s="48">
        <f t="shared" si="96"/>
        <v>484.9</v>
      </c>
      <c r="H1361" s="77"/>
      <c r="I1361" s="47">
        <f t="shared" si="95"/>
        <v>0</v>
      </c>
      <c r="J1361" s="47" t="s">
        <v>8551</v>
      </c>
      <c r="K1361" s="610"/>
    </row>
    <row r="1362" spans="1:11">
      <c r="A1362" s="8">
        <v>13371</v>
      </c>
      <c r="B1362" s="23" t="s">
        <v>137</v>
      </c>
      <c r="C1362" s="19" t="s">
        <v>2214</v>
      </c>
      <c r="D1362" s="610" t="str">
        <f t="shared" si="94"/>
        <v>Фото</v>
      </c>
      <c r="E1362" s="235" t="s">
        <v>351</v>
      </c>
      <c r="F1362" s="52">
        <v>0.15</v>
      </c>
      <c r="G1362" s="48">
        <f t="shared" si="96"/>
        <v>5.5949999999999998</v>
      </c>
      <c r="H1362" s="77"/>
      <c r="I1362" s="47">
        <f t="shared" si="95"/>
        <v>0</v>
      </c>
      <c r="J1362" s="47" t="s">
        <v>7809</v>
      </c>
      <c r="K1362" s="610"/>
    </row>
    <row r="1363" spans="1:11">
      <c r="A1363" s="8">
        <v>22330</v>
      </c>
      <c r="B1363" s="23" t="s">
        <v>137</v>
      </c>
      <c r="C1363" s="20" t="s">
        <v>3311</v>
      </c>
      <c r="D1363" s="610" t="str">
        <f t="shared" si="94"/>
        <v>Фото</v>
      </c>
      <c r="E1363" s="72" t="s">
        <v>351</v>
      </c>
      <c r="F1363" s="51">
        <v>1.5</v>
      </c>
      <c r="G1363" s="48">
        <f t="shared" si="96"/>
        <v>55.949999999999996</v>
      </c>
      <c r="H1363" s="77"/>
      <c r="I1363" s="47">
        <f t="shared" si="95"/>
        <v>0</v>
      </c>
      <c r="J1363" s="47" t="s">
        <v>6854</v>
      </c>
      <c r="K1363" s="610"/>
    </row>
    <row r="1364" spans="1:11">
      <c r="A1364" s="8">
        <v>11514</v>
      </c>
      <c r="B1364" s="2" t="s">
        <v>137</v>
      </c>
      <c r="C1364" s="32" t="s">
        <v>670</v>
      </c>
      <c r="D1364" s="610" t="str">
        <f t="shared" si="94"/>
        <v>Фото</v>
      </c>
      <c r="E1364" s="227" t="s">
        <v>351</v>
      </c>
      <c r="F1364" s="51">
        <v>2</v>
      </c>
      <c r="G1364" s="48">
        <f t="shared" si="96"/>
        <v>74.599999999999994</v>
      </c>
      <c r="H1364" s="77"/>
      <c r="I1364" s="47">
        <f t="shared" si="95"/>
        <v>0</v>
      </c>
      <c r="J1364" s="47" t="s">
        <v>6853</v>
      </c>
      <c r="K1364" s="610"/>
    </row>
    <row r="1365" spans="1:11">
      <c r="A1365" s="37">
        <v>28082</v>
      </c>
      <c r="B1365" s="24" t="s">
        <v>137</v>
      </c>
      <c r="C1365" s="21" t="s">
        <v>3306</v>
      </c>
      <c r="D1365" s="610" t="str">
        <f t="shared" si="94"/>
        <v>Фото</v>
      </c>
      <c r="E1365" s="239" t="s">
        <v>351</v>
      </c>
      <c r="F1365" s="49">
        <v>2</v>
      </c>
      <c r="G1365" s="48">
        <f t="shared" si="96"/>
        <v>74.599999999999994</v>
      </c>
      <c r="H1365" s="76"/>
      <c r="I1365" s="47">
        <f t="shared" si="95"/>
        <v>0</v>
      </c>
      <c r="J1365" s="47" t="s">
        <v>6933</v>
      </c>
      <c r="K1365" s="610"/>
    </row>
    <row r="1366" spans="1:11">
      <c r="A1366" s="8">
        <v>11269</v>
      </c>
      <c r="B1366" s="2" t="s">
        <v>137</v>
      </c>
      <c r="C1366" s="32" t="s">
        <v>613</v>
      </c>
      <c r="D1366" s="610" t="str">
        <f t="shared" si="94"/>
        <v>Фото</v>
      </c>
      <c r="E1366" s="227" t="s">
        <v>351</v>
      </c>
      <c r="F1366" s="51">
        <v>8</v>
      </c>
      <c r="G1366" s="48">
        <f t="shared" si="96"/>
        <v>298.39999999999998</v>
      </c>
      <c r="H1366" s="75"/>
      <c r="I1366" s="47">
        <f t="shared" si="95"/>
        <v>0</v>
      </c>
      <c r="J1366" s="47" t="s">
        <v>6852</v>
      </c>
      <c r="K1366" s="610"/>
    </row>
    <row r="1367" spans="1:11">
      <c r="A1367" s="8">
        <v>11802</v>
      </c>
      <c r="B1367" s="2" t="s">
        <v>137</v>
      </c>
      <c r="C1367" s="32" t="s">
        <v>3329</v>
      </c>
      <c r="D1367" s="610" t="str">
        <f t="shared" si="94"/>
        <v>Фото</v>
      </c>
      <c r="E1367" s="227" t="s">
        <v>351</v>
      </c>
      <c r="F1367" s="51">
        <v>3.6</v>
      </c>
      <c r="G1367" s="48">
        <f t="shared" si="96"/>
        <v>134.28</v>
      </c>
      <c r="H1367" s="75"/>
      <c r="I1367" s="47">
        <f t="shared" si="95"/>
        <v>0</v>
      </c>
      <c r="J1367" s="47" t="s">
        <v>7473</v>
      </c>
      <c r="K1367" s="610"/>
    </row>
    <row r="1368" spans="1:11">
      <c r="A1368" s="8">
        <v>12155</v>
      </c>
      <c r="B1368" s="2" t="s">
        <v>137</v>
      </c>
      <c r="C1368" s="32" t="s">
        <v>2549</v>
      </c>
      <c r="D1368" s="610" t="str">
        <f t="shared" si="94"/>
        <v>Фото</v>
      </c>
      <c r="E1368" s="227" t="s">
        <v>351</v>
      </c>
      <c r="F1368" s="51">
        <v>3.5</v>
      </c>
      <c r="G1368" s="48">
        <f t="shared" si="96"/>
        <v>130.54999999999998</v>
      </c>
      <c r="H1368" s="75"/>
      <c r="I1368" s="47">
        <f t="shared" si="95"/>
        <v>0</v>
      </c>
      <c r="J1368" s="47" t="s">
        <v>8275</v>
      </c>
      <c r="K1368" s="610"/>
    </row>
    <row r="1369" spans="1:11">
      <c r="A1369" s="8">
        <v>13907</v>
      </c>
      <c r="B1369" s="2" t="s">
        <v>137</v>
      </c>
      <c r="C1369" s="32" t="s">
        <v>4040</v>
      </c>
      <c r="D1369" s="610" t="str">
        <f t="shared" si="94"/>
        <v>Фото</v>
      </c>
      <c r="E1369" s="227" t="s">
        <v>351</v>
      </c>
      <c r="F1369" s="51">
        <v>22</v>
      </c>
      <c r="G1369" s="48">
        <f t="shared" si="96"/>
        <v>820.59999999999991</v>
      </c>
      <c r="H1369" s="75"/>
      <c r="I1369" s="47">
        <f t="shared" si="95"/>
        <v>0</v>
      </c>
      <c r="J1369" s="47" t="s">
        <v>8863</v>
      </c>
      <c r="K1369" s="610"/>
    </row>
    <row r="1370" spans="1:11">
      <c r="A1370" s="8">
        <v>12104</v>
      </c>
      <c r="B1370" s="2" t="s">
        <v>137</v>
      </c>
      <c r="C1370" s="32" t="s">
        <v>3982</v>
      </c>
      <c r="D1370" s="610" t="str">
        <f t="shared" si="94"/>
        <v>Фото</v>
      </c>
      <c r="E1370" s="346" t="s">
        <v>351</v>
      </c>
      <c r="F1370" s="51">
        <v>22</v>
      </c>
      <c r="G1370" s="48">
        <f t="shared" si="96"/>
        <v>820.59999999999991</v>
      </c>
      <c r="H1370" s="75"/>
      <c r="I1370" s="47">
        <f t="shared" si="95"/>
        <v>0</v>
      </c>
      <c r="J1370" s="47" t="s">
        <v>8229</v>
      </c>
      <c r="K1370" s="610"/>
    </row>
    <row r="1371" spans="1:11">
      <c r="A1371" s="8">
        <v>12103</v>
      </c>
      <c r="B1371" s="2" t="s">
        <v>137</v>
      </c>
      <c r="C1371" s="32" t="s">
        <v>3981</v>
      </c>
      <c r="D1371" s="610" t="str">
        <f t="shared" si="94"/>
        <v>Фото</v>
      </c>
      <c r="E1371" s="346" t="s">
        <v>351</v>
      </c>
      <c r="F1371" s="51">
        <v>16</v>
      </c>
      <c r="G1371" s="48">
        <f t="shared" si="96"/>
        <v>596.79999999999995</v>
      </c>
      <c r="H1371" s="75"/>
      <c r="I1371" s="47">
        <f t="shared" si="95"/>
        <v>0</v>
      </c>
      <c r="J1371" s="47" t="s">
        <v>8228</v>
      </c>
      <c r="K1371" s="610"/>
    </row>
    <row r="1372" spans="1:11">
      <c r="A1372" s="37">
        <v>40210</v>
      </c>
      <c r="B1372" s="7" t="s">
        <v>137</v>
      </c>
      <c r="C1372" s="21" t="s">
        <v>3741</v>
      </c>
      <c r="D1372" s="610" t="str">
        <f t="shared" si="94"/>
        <v>Фото</v>
      </c>
      <c r="E1372" s="239" t="s">
        <v>351</v>
      </c>
      <c r="F1372" s="49">
        <v>7</v>
      </c>
      <c r="G1372" s="48">
        <f t="shared" si="96"/>
        <v>261.09999999999997</v>
      </c>
      <c r="H1372" s="77"/>
      <c r="I1372" s="47">
        <f t="shared" si="95"/>
        <v>0</v>
      </c>
      <c r="J1372" s="47" t="s">
        <v>6878</v>
      </c>
      <c r="K1372" s="610"/>
    </row>
    <row r="1373" spans="1:11">
      <c r="A1373" s="37">
        <v>40212</v>
      </c>
      <c r="B1373" s="7" t="s">
        <v>137</v>
      </c>
      <c r="C1373" s="21" t="s">
        <v>3742</v>
      </c>
      <c r="D1373" s="610" t="str">
        <f t="shared" si="94"/>
        <v>Фото</v>
      </c>
      <c r="E1373" s="533" t="s">
        <v>134</v>
      </c>
      <c r="F1373" s="49">
        <v>7</v>
      </c>
      <c r="G1373" s="48">
        <f t="shared" si="96"/>
        <v>261.09999999999997</v>
      </c>
      <c r="H1373" s="77"/>
      <c r="I1373" s="47">
        <f t="shared" si="95"/>
        <v>0</v>
      </c>
      <c r="J1373" s="47" t="s">
        <v>6879</v>
      </c>
      <c r="K1373" s="610"/>
    </row>
    <row r="1374" spans="1:11">
      <c r="A1374" s="37">
        <v>11934</v>
      </c>
      <c r="B1374" s="7" t="s">
        <v>137</v>
      </c>
      <c r="C1374" s="21" t="s">
        <v>3740</v>
      </c>
      <c r="D1374" s="610" t="str">
        <f t="shared" si="94"/>
        <v>Фото</v>
      </c>
      <c r="E1374" s="533" t="s">
        <v>134</v>
      </c>
      <c r="F1374" s="49">
        <v>7</v>
      </c>
      <c r="G1374" s="48">
        <f t="shared" si="96"/>
        <v>261.09999999999997</v>
      </c>
      <c r="H1374" s="77"/>
      <c r="I1374" s="47">
        <f t="shared" si="95"/>
        <v>0</v>
      </c>
      <c r="J1374" s="47" t="s">
        <v>7823</v>
      </c>
      <c r="K1374" s="610"/>
    </row>
    <row r="1375" spans="1:11">
      <c r="A1375" s="8">
        <v>22331</v>
      </c>
      <c r="B1375" s="23" t="s">
        <v>137</v>
      </c>
      <c r="C1375" s="20" t="s">
        <v>3801</v>
      </c>
      <c r="D1375" s="610" t="str">
        <f t="shared" si="94"/>
        <v>Фото</v>
      </c>
      <c r="E1375" s="72" t="s">
        <v>351</v>
      </c>
      <c r="F1375" s="51">
        <v>2.5</v>
      </c>
      <c r="G1375" s="48">
        <f t="shared" si="96"/>
        <v>93.25</v>
      </c>
      <c r="H1375" s="77"/>
      <c r="I1375" s="47">
        <f t="shared" si="95"/>
        <v>0</v>
      </c>
      <c r="J1375" s="47" t="s">
        <v>6909</v>
      </c>
      <c r="K1375" s="610"/>
    </row>
    <row r="1376" spans="1:11">
      <c r="A1376" s="8">
        <v>22332</v>
      </c>
      <c r="B1376" s="23" t="s">
        <v>137</v>
      </c>
      <c r="C1376" s="20" t="s">
        <v>3800</v>
      </c>
      <c r="D1376" s="610" t="str">
        <f t="shared" si="94"/>
        <v>Фото</v>
      </c>
      <c r="E1376" s="72" t="s">
        <v>351</v>
      </c>
      <c r="F1376" s="51">
        <v>2</v>
      </c>
      <c r="G1376" s="48">
        <f t="shared" si="96"/>
        <v>74.599999999999994</v>
      </c>
      <c r="H1376" s="77"/>
      <c r="I1376" s="47">
        <f t="shared" si="95"/>
        <v>0</v>
      </c>
      <c r="J1376" s="47" t="s">
        <v>6910</v>
      </c>
      <c r="K1376" s="610"/>
    </row>
    <row r="1377" spans="1:11">
      <c r="A1377" s="6">
        <v>12574</v>
      </c>
      <c r="B1377" s="23" t="s">
        <v>137</v>
      </c>
      <c r="C1377" s="17" t="s">
        <v>3301</v>
      </c>
      <c r="D1377" s="610" t="str">
        <f t="shared" si="94"/>
        <v>Фото</v>
      </c>
      <c r="E1377" s="72" t="s">
        <v>351</v>
      </c>
      <c r="F1377" s="51">
        <v>1.5</v>
      </c>
      <c r="G1377" s="48">
        <f t="shared" si="96"/>
        <v>55.949999999999996</v>
      </c>
      <c r="H1377" s="77"/>
      <c r="I1377" s="47">
        <f t="shared" si="95"/>
        <v>0</v>
      </c>
      <c r="J1377" s="47" t="s">
        <v>6942</v>
      </c>
      <c r="K1377" s="610"/>
    </row>
    <row r="1378" spans="1:11">
      <c r="A1378" s="37">
        <v>28059</v>
      </c>
      <c r="B1378" s="24" t="s">
        <v>137</v>
      </c>
      <c r="C1378" s="21" t="s">
        <v>2253</v>
      </c>
      <c r="D1378" s="610" t="str">
        <f t="shared" si="94"/>
        <v>Фото</v>
      </c>
      <c r="E1378" s="239" t="s">
        <v>351</v>
      </c>
      <c r="F1378" s="49">
        <v>1</v>
      </c>
      <c r="G1378" s="48">
        <f t="shared" si="96"/>
        <v>37.299999999999997</v>
      </c>
      <c r="H1378" s="77"/>
      <c r="I1378" s="47">
        <f t="shared" si="95"/>
        <v>0</v>
      </c>
      <c r="J1378" s="47" t="s">
        <v>6914</v>
      </c>
      <c r="K1378" s="610"/>
    </row>
    <row r="1379" spans="1:11">
      <c r="A1379" s="8">
        <v>22336</v>
      </c>
      <c r="B1379" s="23" t="s">
        <v>137</v>
      </c>
      <c r="C1379" s="21" t="s">
        <v>3314</v>
      </c>
      <c r="D1379" s="610" t="str">
        <f t="shared" si="94"/>
        <v>Фото</v>
      </c>
      <c r="E1379" s="72" t="s">
        <v>351</v>
      </c>
      <c r="F1379" s="51">
        <v>1.5</v>
      </c>
      <c r="G1379" s="48">
        <f t="shared" si="96"/>
        <v>55.949999999999996</v>
      </c>
      <c r="H1379" s="77"/>
      <c r="I1379" s="47">
        <f t="shared" si="95"/>
        <v>0</v>
      </c>
      <c r="J1379" s="47" t="s">
        <v>6913</v>
      </c>
      <c r="K1379" s="610"/>
    </row>
    <row r="1380" spans="1:11">
      <c r="A1380" s="8">
        <v>12946</v>
      </c>
      <c r="B1380" s="23" t="s">
        <v>137</v>
      </c>
      <c r="C1380" s="503" t="s">
        <v>3285</v>
      </c>
      <c r="D1380" s="610" t="str">
        <f t="shared" si="94"/>
        <v>Фото</v>
      </c>
      <c r="E1380" s="72" t="s">
        <v>351</v>
      </c>
      <c r="F1380" s="51">
        <v>2</v>
      </c>
      <c r="G1380" s="48">
        <f t="shared" si="96"/>
        <v>74.599999999999994</v>
      </c>
      <c r="H1380" s="77"/>
      <c r="I1380" s="47">
        <f t="shared" si="95"/>
        <v>0</v>
      </c>
      <c r="J1380" s="47" t="s">
        <v>8669</v>
      </c>
      <c r="K1380" s="610"/>
    </row>
    <row r="1381" spans="1:11">
      <c r="A1381" s="8">
        <v>12961</v>
      </c>
      <c r="B1381" s="23" t="s">
        <v>137</v>
      </c>
      <c r="C1381" s="503" t="s">
        <v>3328</v>
      </c>
      <c r="D1381" s="610" t="str">
        <f t="shared" si="94"/>
        <v>Фото</v>
      </c>
      <c r="E1381" s="72" t="s">
        <v>351</v>
      </c>
      <c r="F1381" s="51">
        <v>1.5</v>
      </c>
      <c r="G1381" s="48">
        <f t="shared" si="96"/>
        <v>55.949999999999996</v>
      </c>
      <c r="H1381" s="77"/>
      <c r="I1381" s="47">
        <f t="shared" si="95"/>
        <v>0</v>
      </c>
      <c r="J1381" s="47" t="s">
        <v>8683</v>
      </c>
      <c r="K1381" s="610"/>
    </row>
    <row r="1382" spans="1:11">
      <c r="A1382" s="8">
        <v>12096</v>
      </c>
      <c r="B1382" s="6" t="s">
        <v>137</v>
      </c>
      <c r="C1382" s="21" t="s">
        <v>2488</v>
      </c>
      <c r="D1382" s="610" t="str">
        <f t="shared" si="94"/>
        <v>Фото</v>
      </c>
      <c r="E1382" s="72" t="s">
        <v>351</v>
      </c>
      <c r="F1382" s="51">
        <v>4</v>
      </c>
      <c r="G1382" s="48">
        <f t="shared" si="96"/>
        <v>149.19999999999999</v>
      </c>
      <c r="H1382" s="77"/>
      <c r="I1382" s="47">
        <f t="shared" si="95"/>
        <v>0</v>
      </c>
      <c r="J1382" s="47" t="s">
        <v>8221</v>
      </c>
      <c r="K1382" s="610"/>
    </row>
    <row r="1383" spans="1:11">
      <c r="A1383" s="10">
        <v>22300</v>
      </c>
      <c r="B1383" s="24" t="s">
        <v>137</v>
      </c>
      <c r="C1383" s="19" t="s">
        <v>2254</v>
      </c>
      <c r="D1383" s="610" t="str">
        <f t="shared" si="94"/>
        <v>Фото</v>
      </c>
      <c r="E1383" s="239" t="s">
        <v>351</v>
      </c>
      <c r="F1383" s="52">
        <v>6.5</v>
      </c>
      <c r="G1383" s="48">
        <f t="shared" si="96"/>
        <v>242.45</v>
      </c>
      <c r="H1383" s="77"/>
      <c r="I1383" s="47">
        <f t="shared" si="95"/>
        <v>0</v>
      </c>
      <c r="J1383" s="47" t="s">
        <v>6845</v>
      </c>
      <c r="K1383" s="610"/>
    </row>
    <row r="1384" spans="1:11">
      <c r="A1384" s="10">
        <v>12113</v>
      </c>
      <c r="B1384" s="9" t="s">
        <v>137</v>
      </c>
      <c r="C1384" s="19" t="s">
        <v>2509</v>
      </c>
      <c r="D1384" s="610" t="str">
        <f t="shared" si="94"/>
        <v>Фото</v>
      </c>
      <c r="E1384" s="239" t="s">
        <v>351</v>
      </c>
      <c r="F1384" s="52">
        <v>11</v>
      </c>
      <c r="G1384" s="48">
        <f t="shared" si="96"/>
        <v>410.29999999999995</v>
      </c>
      <c r="H1384" s="77"/>
      <c r="I1384" s="47">
        <f t="shared" si="95"/>
        <v>0</v>
      </c>
      <c r="J1384" s="47" t="s">
        <v>8236</v>
      </c>
      <c r="K1384" s="610"/>
    </row>
    <row r="1385" spans="1:11">
      <c r="A1385" s="10">
        <v>12638</v>
      </c>
      <c r="B1385" s="9" t="s">
        <v>137</v>
      </c>
      <c r="C1385" s="19" t="s">
        <v>2694</v>
      </c>
      <c r="D1385" s="610" t="str">
        <f t="shared" si="94"/>
        <v>Фото</v>
      </c>
      <c r="E1385" s="239" t="s">
        <v>351</v>
      </c>
      <c r="F1385" s="52">
        <v>5</v>
      </c>
      <c r="G1385" s="48">
        <f t="shared" si="96"/>
        <v>186.5</v>
      </c>
      <c r="H1385" s="77"/>
      <c r="I1385" s="47">
        <f t="shared" si="95"/>
        <v>0</v>
      </c>
      <c r="J1385" s="47" t="s">
        <v>8366</v>
      </c>
      <c r="K1385" s="610"/>
    </row>
    <row r="1386" spans="1:11">
      <c r="A1386" s="10">
        <v>12603</v>
      </c>
      <c r="B1386" s="9" t="s">
        <v>137</v>
      </c>
      <c r="C1386" s="19" t="s">
        <v>2624</v>
      </c>
      <c r="D1386" s="610" t="str">
        <f t="shared" si="94"/>
        <v>Фото</v>
      </c>
      <c r="E1386" s="239" t="s">
        <v>351</v>
      </c>
      <c r="F1386" s="52">
        <v>2.5</v>
      </c>
      <c r="G1386" s="48">
        <f t="shared" si="96"/>
        <v>93.25</v>
      </c>
      <c r="H1386" s="77"/>
      <c r="I1386" s="47">
        <f t="shared" si="95"/>
        <v>0</v>
      </c>
      <c r="J1386" s="47" t="s">
        <v>8334</v>
      </c>
      <c r="K1386" s="610"/>
    </row>
    <row r="1387" spans="1:11">
      <c r="A1387" s="37">
        <v>28030</v>
      </c>
      <c r="B1387" s="24" t="s">
        <v>137</v>
      </c>
      <c r="C1387" s="18" t="s">
        <v>660</v>
      </c>
      <c r="D1387" s="610" t="str">
        <f t="shared" si="94"/>
        <v>Фото</v>
      </c>
      <c r="E1387" s="235" t="s">
        <v>351</v>
      </c>
      <c r="F1387" s="65">
        <v>5</v>
      </c>
      <c r="G1387" s="48">
        <f t="shared" si="96"/>
        <v>186.5</v>
      </c>
      <c r="H1387" s="77"/>
      <c r="I1387" s="47">
        <f t="shared" si="95"/>
        <v>0</v>
      </c>
      <c r="J1387" s="47" t="s">
        <v>6856</v>
      </c>
      <c r="K1387" s="610"/>
    </row>
    <row r="1388" spans="1:11">
      <c r="A1388" s="6">
        <v>27308</v>
      </c>
      <c r="B1388" s="23" t="s">
        <v>137</v>
      </c>
      <c r="C1388" s="18" t="s">
        <v>661</v>
      </c>
      <c r="D1388" s="610" t="str">
        <f t="shared" si="94"/>
        <v>Фото</v>
      </c>
      <c r="E1388" s="533" t="s">
        <v>134</v>
      </c>
      <c r="F1388" s="51">
        <v>5</v>
      </c>
      <c r="G1388" s="48">
        <f t="shared" si="96"/>
        <v>186.5</v>
      </c>
      <c r="H1388" s="75"/>
      <c r="I1388" s="47">
        <f t="shared" si="95"/>
        <v>0</v>
      </c>
      <c r="J1388" s="47" t="s">
        <v>6857</v>
      </c>
      <c r="K1388" s="610"/>
    </row>
    <row r="1389" spans="1:11">
      <c r="A1389" s="6">
        <v>27309</v>
      </c>
      <c r="B1389" s="23" t="s">
        <v>137</v>
      </c>
      <c r="C1389" s="18" t="s">
        <v>659</v>
      </c>
      <c r="D1389" s="610" t="str">
        <f t="shared" si="94"/>
        <v>Фото</v>
      </c>
      <c r="E1389" s="248" t="s">
        <v>351</v>
      </c>
      <c r="F1389" s="51">
        <v>5</v>
      </c>
      <c r="G1389" s="48">
        <f t="shared" si="96"/>
        <v>186.5</v>
      </c>
      <c r="H1389" s="75"/>
      <c r="I1389" s="47">
        <f t="shared" si="95"/>
        <v>0</v>
      </c>
      <c r="J1389" s="47" t="s">
        <v>6858</v>
      </c>
      <c r="K1389" s="610"/>
    </row>
    <row r="1390" spans="1:11">
      <c r="A1390" s="37">
        <v>28052</v>
      </c>
      <c r="B1390" s="24" t="s">
        <v>137</v>
      </c>
      <c r="C1390" s="18" t="s">
        <v>2255</v>
      </c>
      <c r="D1390" s="610" t="str">
        <f t="shared" si="94"/>
        <v>Фото</v>
      </c>
      <c r="E1390" s="239" t="s">
        <v>351</v>
      </c>
      <c r="F1390" s="49">
        <v>5</v>
      </c>
      <c r="G1390" s="48">
        <f t="shared" si="96"/>
        <v>186.5</v>
      </c>
      <c r="H1390" s="75"/>
      <c r="I1390" s="47">
        <f t="shared" si="95"/>
        <v>0</v>
      </c>
      <c r="J1390" s="47" t="s">
        <v>6855</v>
      </c>
      <c r="K1390" s="610"/>
    </row>
    <row r="1391" spans="1:11">
      <c r="A1391" s="37">
        <v>28046</v>
      </c>
      <c r="B1391" s="24" t="s">
        <v>137</v>
      </c>
      <c r="C1391" s="18" t="s">
        <v>3645</v>
      </c>
      <c r="D1391" s="610" t="str">
        <f t="shared" si="94"/>
        <v>Фото</v>
      </c>
      <c r="E1391" s="239" t="s">
        <v>351</v>
      </c>
      <c r="F1391" s="65">
        <v>5.5</v>
      </c>
      <c r="G1391" s="48">
        <f t="shared" si="96"/>
        <v>205.14999999999998</v>
      </c>
      <c r="H1391" s="75"/>
      <c r="I1391" s="47">
        <f t="shared" si="95"/>
        <v>0</v>
      </c>
      <c r="J1391" s="47" t="s">
        <v>6829</v>
      </c>
      <c r="K1391" s="610"/>
    </row>
    <row r="1392" spans="1:11">
      <c r="A1392" s="37">
        <v>28057</v>
      </c>
      <c r="B1392" s="24" t="s">
        <v>137</v>
      </c>
      <c r="C1392" s="18" t="s">
        <v>4503</v>
      </c>
      <c r="D1392" s="610" t="str">
        <f t="shared" si="94"/>
        <v>Фото</v>
      </c>
      <c r="E1392" s="239" t="s">
        <v>351</v>
      </c>
      <c r="F1392" s="65">
        <v>6</v>
      </c>
      <c r="G1392" s="48">
        <f t="shared" si="96"/>
        <v>223.79999999999998</v>
      </c>
      <c r="H1392" s="75"/>
      <c r="I1392" s="47">
        <f t="shared" si="95"/>
        <v>0</v>
      </c>
      <c r="J1392" s="47" t="s">
        <v>6868</v>
      </c>
      <c r="K1392" s="610"/>
    </row>
    <row r="1393" spans="1:11">
      <c r="A1393" s="37">
        <v>12929</v>
      </c>
      <c r="B1393" s="24" t="s">
        <v>137</v>
      </c>
      <c r="C1393" s="18" t="s">
        <v>3238</v>
      </c>
      <c r="D1393" s="610" t="str">
        <f t="shared" si="94"/>
        <v>Фото</v>
      </c>
      <c r="E1393" s="239" t="s">
        <v>351</v>
      </c>
      <c r="F1393" s="65">
        <v>3.5</v>
      </c>
      <c r="G1393" s="48">
        <f t="shared" si="96"/>
        <v>130.54999999999998</v>
      </c>
      <c r="H1393" s="75"/>
      <c r="I1393" s="47">
        <f t="shared" si="95"/>
        <v>0</v>
      </c>
      <c r="J1393" s="47" t="s">
        <v>8657</v>
      </c>
      <c r="K1393" s="610"/>
    </row>
    <row r="1394" spans="1:11">
      <c r="A1394" s="37">
        <v>11182</v>
      </c>
      <c r="B1394" s="7" t="s">
        <v>137</v>
      </c>
      <c r="C1394" s="18" t="s">
        <v>3361</v>
      </c>
      <c r="D1394" s="610" t="str">
        <f t="shared" si="94"/>
        <v>Фото</v>
      </c>
      <c r="E1394" s="239" t="s">
        <v>351</v>
      </c>
      <c r="F1394" s="65">
        <v>5.5</v>
      </c>
      <c r="G1394" s="48">
        <f t="shared" si="96"/>
        <v>205.14999999999998</v>
      </c>
      <c r="H1394" s="75"/>
      <c r="I1394" s="47">
        <f t="shared" si="95"/>
        <v>0</v>
      </c>
      <c r="J1394" s="47" t="s">
        <v>6880</v>
      </c>
      <c r="K1394" s="610"/>
    </row>
    <row r="1395" spans="1:11">
      <c r="A1395" s="8">
        <v>22339</v>
      </c>
      <c r="B1395" s="23" t="s">
        <v>137</v>
      </c>
      <c r="C1395" s="20" t="s">
        <v>2256</v>
      </c>
      <c r="D1395" s="610" t="str">
        <f t="shared" si="94"/>
        <v>Фото</v>
      </c>
      <c r="E1395" s="72" t="s">
        <v>351</v>
      </c>
      <c r="F1395" s="51">
        <v>2</v>
      </c>
      <c r="G1395" s="48">
        <f t="shared" si="96"/>
        <v>74.599999999999994</v>
      </c>
      <c r="H1395" s="75"/>
      <c r="I1395" s="47">
        <f t="shared" si="95"/>
        <v>0</v>
      </c>
      <c r="J1395" s="47" t="s">
        <v>6915</v>
      </c>
      <c r="K1395" s="610"/>
    </row>
    <row r="1396" spans="1:11">
      <c r="A1396" s="8">
        <v>22341</v>
      </c>
      <c r="B1396" s="320" t="s">
        <v>140</v>
      </c>
      <c r="C1396" s="20" t="s">
        <v>4502</v>
      </c>
      <c r="D1396" s="610" t="str">
        <f t="shared" si="94"/>
        <v>Фото</v>
      </c>
      <c r="E1396" s="72" t="s">
        <v>351</v>
      </c>
      <c r="F1396" s="51">
        <v>7</v>
      </c>
      <c r="G1396" s="48">
        <f t="shared" si="96"/>
        <v>261.09999999999997</v>
      </c>
      <c r="H1396" s="75"/>
      <c r="I1396" s="47">
        <f t="shared" si="95"/>
        <v>0</v>
      </c>
      <c r="J1396" s="47" t="s">
        <v>6799</v>
      </c>
      <c r="K1396" s="610"/>
    </row>
    <row r="1397" spans="1:11">
      <c r="A1397" s="8">
        <v>22342</v>
      </c>
      <c r="B1397" s="320" t="s">
        <v>140</v>
      </c>
      <c r="C1397" s="20" t="s">
        <v>4463</v>
      </c>
      <c r="D1397" s="610" t="str">
        <f t="shared" si="94"/>
        <v>Фото</v>
      </c>
      <c r="E1397" s="72" t="s">
        <v>351</v>
      </c>
      <c r="F1397" s="51">
        <v>7.5</v>
      </c>
      <c r="G1397" s="48">
        <f t="shared" si="96"/>
        <v>279.75</v>
      </c>
      <c r="H1397" s="75"/>
      <c r="I1397" s="47">
        <f t="shared" si="95"/>
        <v>0</v>
      </c>
      <c r="J1397" s="47" t="s">
        <v>6800</v>
      </c>
      <c r="K1397" s="610"/>
    </row>
    <row r="1398" spans="1:11">
      <c r="A1398" s="6">
        <v>11692</v>
      </c>
      <c r="B1398" s="2" t="s">
        <v>137</v>
      </c>
      <c r="C1398" s="32" t="s">
        <v>4462</v>
      </c>
      <c r="D1398" s="610" t="str">
        <f t="shared" si="94"/>
        <v>Фото</v>
      </c>
      <c r="E1398" s="227" t="s">
        <v>351</v>
      </c>
      <c r="F1398" s="51">
        <v>11</v>
      </c>
      <c r="G1398" s="48">
        <f t="shared" si="96"/>
        <v>410.29999999999995</v>
      </c>
      <c r="H1398" s="76"/>
      <c r="I1398" s="47">
        <f t="shared" si="95"/>
        <v>0</v>
      </c>
      <c r="J1398" s="47" t="s">
        <v>6993</v>
      </c>
      <c r="K1398" s="610"/>
    </row>
    <row r="1399" spans="1:11">
      <c r="A1399" s="6">
        <v>11999</v>
      </c>
      <c r="B1399" s="2" t="s">
        <v>137</v>
      </c>
      <c r="C1399" s="32" t="s">
        <v>4301</v>
      </c>
      <c r="D1399" s="610" t="str">
        <f t="shared" si="94"/>
        <v>Фото</v>
      </c>
      <c r="E1399" s="227" t="s">
        <v>351</v>
      </c>
      <c r="F1399" s="51">
        <v>6</v>
      </c>
      <c r="G1399" s="48">
        <f t="shared" si="96"/>
        <v>223.79999999999998</v>
      </c>
      <c r="H1399" s="76"/>
      <c r="I1399" s="47">
        <f t="shared" si="95"/>
        <v>0</v>
      </c>
      <c r="J1399" s="47" t="s">
        <v>7962</v>
      </c>
      <c r="K1399" s="610"/>
    </row>
    <row r="1400" spans="1:11">
      <c r="A1400" s="6">
        <v>40342</v>
      </c>
      <c r="B1400" s="23" t="s">
        <v>137</v>
      </c>
      <c r="C1400" s="20" t="s">
        <v>4464</v>
      </c>
      <c r="D1400" s="610" t="str">
        <f t="shared" si="94"/>
        <v>Фото</v>
      </c>
      <c r="E1400" s="72" t="s">
        <v>351</v>
      </c>
      <c r="F1400" s="51">
        <v>3.5</v>
      </c>
      <c r="G1400" s="48">
        <f t="shared" si="96"/>
        <v>130.54999999999998</v>
      </c>
      <c r="H1400" s="75"/>
      <c r="I1400" s="47">
        <f t="shared" si="95"/>
        <v>0</v>
      </c>
      <c r="J1400" s="47" t="s">
        <v>6801</v>
      </c>
      <c r="K1400" s="610"/>
    </row>
    <row r="1401" spans="1:11">
      <c r="A1401" s="8">
        <v>22379</v>
      </c>
      <c r="B1401" s="320" t="s">
        <v>140</v>
      </c>
      <c r="C1401" s="32" t="s">
        <v>4300</v>
      </c>
      <c r="D1401" s="610" t="str">
        <f t="shared" si="94"/>
        <v>Фото</v>
      </c>
      <c r="E1401" s="566" t="s">
        <v>351</v>
      </c>
      <c r="F1401" s="51">
        <v>28</v>
      </c>
      <c r="G1401" s="48">
        <f t="shared" si="96"/>
        <v>1044.3999999999999</v>
      </c>
      <c r="H1401" s="75"/>
      <c r="I1401" s="47">
        <f t="shared" si="95"/>
        <v>0</v>
      </c>
      <c r="J1401" s="47" t="s">
        <v>6796</v>
      </c>
      <c r="K1401" s="610"/>
    </row>
    <row r="1402" spans="1:11">
      <c r="A1402" s="8">
        <v>11513</v>
      </c>
      <c r="B1402" s="2" t="s">
        <v>137</v>
      </c>
      <c r="C1402" s="32" t="s">
        <v>4465</v>
      </c>
      <c r="D1402" s="610" t="str">
        <f t="shared" si="94"/>
        <v>Фото</v>
      </c>
      <c r="E1402" s="227" t="s">
        <v>351</v>
      </c>
      <c r="F1402" s="51">
        <v>17</v>
      </c>
      <c r="G1402" s="48">
        <f t="shared" si="96"/>
        <v>634.09999999999991</v>
      </c>
      <c r="H1402" s="75"/>
      <c r="I1402" s="47">
        <f t="shared" si="95"/>
        <v>0</v>
      </c>
      <c r="J1402" s="47" t="s">
        <v>6797</v>
      </c>
      <c r="K1402" s="610"/>
    </row>
    <row r="1403" spans="1:11">
      <c r="A1403" s="8">
        <v>11723</v>
      </c>
      <c r="B1403" s="305" t="s">
        <v>160</v>
      </c>
      <c r="C1403" s="32" t="s">
        <v>4298</v>
      </c>
      <c r="D1403" s="610" t="str">
        <f t="shared" si="94"/>
        <v>Фото</v>
      </c>
      <c r="E1403" s="239" t="s">
        <v>351</v>
      </c>
      <c r="F1403" s="51">
        <v>22</v>
      </c>
      <c r="G1403" s="48">
        <f t="shared" si="96"/>
        <v>820.59999999999991</v>
      </c>
      <c r="H1403" s="75"/>
      <c r="I1403" s="47">
        <f t="shared" si="95"/>
        <v>0</v>
      </c>
      <c r="J1403" s="47" t="s">
        <v>7305</v>
      </c>
      <c r="K1403" s="610"/>
    </row>
    <row r="1404" spans="1:11">
      <c r="A1404" s="37">
        <v>28062</v>
      </c>
      <c r="B1404" s="24" t="s">
        <v>137</v>
      </c>
      <c r="C1404" s="21" t="s">
        <v>3026</v>
      </c>
      <c r="D1404" s="610" t="str">
        <f t="shared" si="94"/>
        <v>Фото</v>
      </c>
      <c r="E1404" s="239" t="s">
        <v>351</v>
      </c>
      <c r="F1404" s="65">
        <v>2.5</v>
      </c>
      <c r="G1404" s="48">
        <f t="shared" si="96"/>
        <v>93.25</v>
      </c>
      <c r="H1404" s="75"/>
      <c r="I1404" s="47">
        <f t="shared" si="95"/>
        <v>0</v>
      </c>
      <c r="J1404" s="47" t="s">
        <v>6930</v>
      </c>
      <c r="K1404" s="610"/>
    </row>
    <row r="1405" spans="1:11">
      <c r="A1405" s="37">
        <v>11965</v>
      </c>
      <c r="B1405" s="9" t="s">
        <v>137</v>
      </c>
      <c r="C1405" s="21" t="s">
        <v>2397</v>
      </c>
      <c r="D1405" s="610" t="str">
        <f t="shared" si="94"/>
        <v>Фото</v>
      </c>
      <c r="E1405" s="239" t="s">
        <v>351</v>
      </c>
      <c r="F1405" s="65">
        <v>2.5</v>
      </c>
      <c r="G1405" s="48">
        <f t="shared" si="96"/>
        <v>93.25</v>
      </c>
      <c r="H1405" s="75"/>
      <c r="I1405" s="47">
        <f t="shared" si="95"/>
        <v>0</v>
      </c>
      <c r="J1405" s="47" t="s">
        <v>7872</v>
      </c>
      <c r="K1405" s="610"/>
    </row>
    <row r="1406" spans="1:11">
      <c r="A1406" s="8">
        <v>22343</v>
      </c>
      <c r="B1406" s="347" t="s">
        <v>89</v>
      </c>
      <c r="C1406" s="20" t="s">
        <v>4379</v>
      </c>
      <c r="D1406" s="610" t="str">
        <f t="shared" si="94"/>
        <v>Фото</v>
      </c>
      <c r="E1406" s="72" t="s">
        <v>351</v>
      </c>
      <c r="F1406" s="51">
        <v>13</v>
      </c>
      <c r="G1406" s="48">
        <f t="shared" si="96"/>
        <v>484.9</v>
      </c>
      <c r="H1406" s="75"/>
      <c r="I1406" s="47">
        <f t="shared" si="95"/>
        <v>0</v>
      </c>
      <c r="J1406" s="47" t="s">
        <v>6826</v>
      </c>
      <c r="K1406" s="610"/>
    </row>
    <row r="1407" spans="1:11">
      <c r="A1407" s="8">
        <v>22344</v>
      </c>
      <c r="B1407" s="23" t="s">
        <v>137</v>
      </c>
      <c r="C1407" s="20" t="s">
        <v>2669</v>
      </c>
      <c r="D1407" s="610" t="str">
        <f t="shared" si="94"/>
        <v>Фото</v>
      </c>
      <c r="E1407" s="72" t="s">
        <v>351</v>
      </c>
      <c r="F1407" s="51">
        <v>0.2</v>
      </c>
      <c r="G1407" s="48">
        <f t="shared" si="96"/>
        <v>7.46</v>
      </c>
      <c r="H1407" s="75"/>
      <c r="I1407" s="47">
        <f t="shared" si="95"/>
        <v>0</v>
      </c>
      <c r="J1407" s="47" t="s">
        <v>6953</v>
      </c>
      <c r="K1407" s="610"/>
    </row>
    <row r="1408" spans="1:11">
      <c r="A1408" s="37">
        <v>28060</v>
      </c>
      <c r="B1408" s="24" t="s">
        <v>137</v>
      </c>
      <c r="C1408" s="18" t="s">
        <v>4295</v>
      </c>
      <c r="D1408" s="610" t="str">
        <f t="shared" si="94"/>
        <v>Фото</v>
      </c>
      <c r="E1408" s="239" t="s">
        <v>351</v>
      </c>
      <c r="F1408" s="65">
        <v>2.5</v>
      </c>
      <c r="G1408" s="48">
        <f t="shared" si="96"/>
        <v>93.25</v>
      </c>
      <c r="H1408" s="75"/>
      <c r="I1408" s="47">
        <f t="shared" si="95"/>
        <v>0</v>
      </c>
      <c r="J1408" s="47" t="s">
        <v>6916</v>
      </c>
      <c r="K1408" s="610"/>
    </row>
    <row r="1409" spans="1:11">
      <c r="A1409" s="8">
        <v>22347</v>
      </c>
      <c r="B1409" s="23" t="s">
        <v>137</v>
      </c>
      <c r="C1409" s="21" t="s">
        <v>4296</v>
      </c>
      <c r="D1409" s="610" t="str">
        <f t="shared" si="94"/>
        <v>Фото</v>
      </c>
      <c r="E1409" s="72" t="s">
        <v>351</v>
      </c>
      <c r="F1409" s="51">
        <v>2</v>
      </c>
      <c r="G1409" s="48">
        <f t="shared" si="96"/>
        <v>74.599999999999994</v>
      </c>
      <c r="H1409" s="75"/>
      <c r="I1409" s="47">
        <f t="shared" si="95"/>
        <v>0</v>
      </c>
      <c r="J1409" s="47" t="s">
        <v>6917</v>
      </c>
      <c r="K1409" s="610"/>
    </row>
    <row r="1410" spans="1:11">
      <c r="A1410" s="37">
        <v>12350</v>
      </c>
      <c r="B1410" s="7" t="s">
        <v>137</v>
      </c>
      <c r="C1410" s="18" t="s">
        <v>4297</v>
      </c>
      <c r="D1410" s="610" t="str">
        <f t="shared" si="94"/>
        <v>Фото</v>
      </c>
      <c r="E1410" s="239" t="s">
        <v>351</v>
      </c>
      <c r="F1410" s="65">
        <v>1.7</v>
      </c>
      <c r="G1410" s="48">
        <f t="shared" si="96"/>
        <v>63.41</v>
      </c>
      <c r="H1410" s="75"/>
      <c r="I1410" s="47">
        <f t="shared" si="95"/>
        <v>0</v>
      </c>
      <c r="J1410" s="47" t="s">
        <v>6918</v>
      </c>
      <c r="K1410" s="610"/>
    </row>
    <row r="1411" spans="1:11">
      <c r="A1411" s="8">
        <v>22346</v>
      </c>
      <c r="B1411" s="23" t="s">
        <v>137</v>
      </c>
      <c r="C1411" s="20" t="s">
        <v>4210</v>
      </c>
      <c r="D1411" s="610" t="str">
        <f t="shared" si="94"/>
        <v>Фото</v>
      </c>
      <c r="E1411" s="72" t="s">
        <v>351</v>
      </c>
      <c r="F1411" s="51">
        <v>0.8</v>
      </c>
      <c r="G1411" s="48">
        <f t="shared" si="96"/>
        <v>29.84</v>
      </c>
      <c r="H1411" s="77"/>
      <c r="I1411" s="47">
        <f t="shared" si="95"/>
        <v>0</v>
      </c>
      <c r="J1411" s="47" t="s">
        <v>6932</v>
      </c>
      <c r="K1411" s="610"/>
    </row>
    <row r="1412" spans="1:11">
      <c r="A1412" s="8">
        <v>12962</v>
      </c>
      <c r="B1412" s="23" t="s">
        <v>137</v>
      </c>
      <c r="C1412" s="20" t="s">
        <v>4211</v>
      </c>
      <c r="D1412" s="610" t="str">
        <f t="shared" si="94"/>
        <v>Фото</v>
      </c>
      <c r="E1412" s="72" t="s">
        <v>351</v>
      </c>
      <c r="F1412" s="51">
        <v>0.8</v>
      </c>
      <c r="G1412" s="48">
        <f t="shared" si="96"/>
        <v>29.84</v>
      </c>
      <c r="H1412" s="77"/>
      <c r="I1412" s="47">
        <f t="shared" si="95"/>
        <v>0</v>
      </c>
      <c r="J1412" s="47" t="s">
        <v>8684</v>
      </c>
      <c r="K1412" s="610"/>
    </row>
    <row r="1413" spans="1:11">
      <c r="A1413" s="37">
        <v>28061</v>
      </c>
      <c r="B1413" s="24" t="s">
        <v>137</v>
      </c>
      <c r="C1413" s="18" t="s">
        <v>4294</v>
      </c>
      <c r="D1413" s="610" t="str">
        <f t="shared" si="94"/>
        <v>Фото</v>
      </c>
      <c r="E1413" s="239" t="s">
        <v>351</v>
      </c>
      <c r="F1413" s="65">
        <v>0.8</v>
      </c>
      <c r="G1413" s="48">
        <f t="shared" si="96"/>
        <v>29.84</v>
      </c>
      <c r="H1413" s="75"/>
      <c r="I1413" s="47">
        <f t="shared" si="95"/>
        <v>0</v>
      </c>
      <c r="J1413" s="47" t="s">
        <v>6919</v>
      </c>
      <c r="K1413" s="610"/>
    </row>
    <row r="1414" spans="1:11">
      <c r="A1414" s="37">
        <v>11381</v>
      </c>
      <c r="B1414" s="305" t="s">
        <v>160</v>
      </c>
      <c r="C1414" s="18" t="s">
        <v>2931</v>
      </c>
      <c r="D1414" s="610" t="str">
        <f t="shared" si="94"/>
        <v>Фото</v>
      </c>
      <c r="E1414" s="228" t="s">
        <v>351</v>
      </c>
      <c r="F1414" s="65">
        <v>1.8</v>
      </c>
      <c r="G1414" s="48">
        <f t="shared" si="96"/>
        <v>67.14</v>
      </c>
      <c r="H1414" s="75"/>
      <c r="I1414" s="47">
        <f t="shared" si="95"/>
        <v>0</v>
      </c>
      <c r="J1414" s="47" t="s">
        <v>6928</v>
      </c>
      <c r="K1414" s="610"/>
    </row>
    <row r="1415" spans="1:11">
      <c r="A1415" s="38">
        <v>28063</v>
      </c>
      <c r="B1415" s="23" t="s">
        <v>137</v>
      </c>
      <c r="C1415" s="20" t="s">
        <v>4299</v>
      </c>
      <c r="D1415" s="610" t="str">
        <f t="shared" ref="D1415:D1478" si="97">HYPERLINK(J1415,"Фото")</f>
        <v>Фото</v>
      </c>
      <c r="E1415" s="72" t="s">
        <v>351</v>
      </c>
      <c r="F1415" s="51">
        <v>9</v>
      </c>
      <c r="G1415" s="48">
        <f t="shared" si="96"/>
        <v>335.7</v>
      </c>
      <c r="H1415" s="75"/>
      <c r="I1415" s="47">
        <f t="shared" si="95"/>
        <v>0</v>
      </c>
      <c r="J1415" s="47" t="s">
        <v>6860</v>
      </c>
      <c r="K1415" s="610"/>
    </row>
    <row r="1416" spans="1:11">
      <c r="A1416" s="8">
        <v>22349</v>
      </c>
      <c r="B1416" s="23" t="s">
        <v>137</v>
      </c>
      <c r="C1416" s="20" t="s">
        <v>4293</v>
      </c>
      <c r="D1416" s="610" t="str">
        <f t="shared" si="97"/>
        <v>Фото</v>
      </c>
      <c r="E1416" s="72" t="s">
        <v>351</v>
      </c>
      <c r="F1416" s="51">
        <v>7</v>
      </c>
      <c r="G1416" s="48">
        <f t="shared" si="96"/>
        <v>261.09999999999997</v>
      </c>
      <c r="H1416" s="75"/>
      <c r="I1416" s="47">
        <f t="shared" ref="I1416:I1479" si="98">F1416*H1416</f>
        <v>0</v>
      </c>
      <c r="J1416" s="47" t="s">
        <v>6859</v>
      </c>
      <c r="K1416" s="610"/>
    </row>
    <row r="1417" spans="1:11">
      <c r="A1417" s="8">
        <v>22355</v>
      </c>
      <c r="B1417" s="23" t="s">
        <v>137</v>
      </c>
      <c r="C1417" s="20" t="s">
        <v>2584</v>
      </c>
      <c r="D1417" s="610" t="str">
        <f t="shared" si="97"/>
        <v>Фото</v>
      </c>
      <c r="E1417" s="72" t="s">
        <v>351</v>
      </c>
      <c r="F1417" s="51">
        <v>1.5</v>
      </c>
      <c r="G1417" s="48">
        <f t="shared" si="96"/>
        <v>55.949999999999996</v>
      </c>
      <c r="H1417" s="75"/>
      <c r="I1417" s="47">
        <f t="shared" si="98"/>
        <v>0</v>
      </c>
      <c r="J1417" s="47" t="s">
        <v>6934</v>
      </c>
      <c r="K1417" s="610"/>
    </row>
    <row r="1418" spans="1:11">
      <c r="A1418" s="8">
        <v>13905</v>
      </c>
      <c r="B1418" s="23" t="s">
        <v>137</v>
      </c>
      <c r="C1418" s="20" t="s">
        <v>4075</v>
      </c>
      <c r="D1418" s="610" t="str">
        <f t="shared" si="97"/>
        <v>Фото</v>
      </c>
      <c r="E1418" s="72" t="s">
        <v>351</v>
      </c>
      <c r="F1418" s="51">
        <v>5.5</v>
      </c>
      <c r="G1418" s="48">
        <f t="shared" si="96"/>
        <v>205.14999999999998</v>
      </c>
      <c r="H1418" s="75"/>
      <c r="I1418" s="47">
        <f t="shared" si="98"/>
        <v>0</v>
      </c>
      <c r="J1418" s="47" t="s">
        <v>8861</v>
      </c>
      <c r="K1418" s="610"/>
    </row>
    <row r="1419" spans="1:11">
      <c r="A1419" s="8">
        <v>22360</v>
      </c>
      <c r="B1419" s="23" t="s">
        <v>137</v>
      </c>
      <c r="C1419" s="20" t="s">
        <v>909</v>
      </c>
      <c r="D1419" s="610" t="str">
        <f t="shared" si="97"/>
        <v>Фото</v>
      </c>
      <c r="E1419" s="72" t="s">
        <v>351</v>
      </c>
      <c r="F1419" s="51">
        <v>4</v>
      </c>
      <c r="G1419" s="48">
        <f t="shared" si="96"/>
        <v>149.19999999999999</v>
      </c>
      <c r="H1419" s="75"/>
      <c r="I1419" s="47">
        <f t="shared" si="98"/>
        <v>0</v>
      </c>
      <c r="J1419" s="47" t="s">
        <v>6911</v>
      </c>
      <c r="K1419" s="610"/>
    </row>
    <row r="1420" spans="1:11">
      <c r="A1420" s="6">
        <v>28345</v>
      </c>
      <c r="B1420" s="23" t="s">
        <v>137</v>
      </c>
      <c r="C1420" s="21" t="s">
        <v>2257</v>
      </c>
      <c r="D1420" s="610" t="str">
        <f t="shared" si="97"/>
        <v>Фото</v>
      </c>
      <c r="E1420" s="72" t="s">
        <v>351</v>
      </c>
      <c r="F1420" s="51">
        <v>1</v>
      </c>
      <c r="G1420" s="48">
        <f t="shared" si="96"/>
        <v>37.299999999999997</v>
      </c>
      <c r="H1420" s="75"/>
      <c r="I1420" s="47">
        <f t="shared" si="98"/>
        <v>0</v>
      </c>
      <c r="J1420" s="47" t="s">
        <v>6951</v>
      </c>
      <c r="K1420" s="610"/>
    </row>
    <row r="1421" spans="1:11">
      <c r="A1421" s="8">
        <v>22358</v>
      </c>
      <c r="B1421" s="23" t="s">
        <v>137</v>
      </c>
      <c r="C1421" s="21" t="s">
        <v>3451</v>
      </c>
      <c r="D1421" s="610" t="str">
        <f t="shared" si="97"/>
        <v>Фото</v>
      </c>
      <c r="E1421" s="72" t="s">
        <v>351</v>
      </c>
      <c r="F1421" s="51">
        <v>1.5</v>
      </c>
      <c r="G1421" s="48">
        <f t="shared" si="96"/>
        <v>55.949999999999996</v>
      </c>
      <c r="H1421" s="75"/>
      <c r="I1421" s="47">
        <f t="shared" si="98"/>
        <v>0</v>
      </c>
      <c r="J1421" s="47" t="s">
        <v>6935</v>
      </c>
      <c r="K1421" s="610"/>
    </row>
    <row r="1422" spans="1:11">
      <c r="A1422" s="8">
        <v>12919</v>
      </c>
      <c r="B1422" s="2" t="s">
        <v>137</v>
      </c>
      <c r="C1422" s="506" t="s">
        <v>3180</v>
      </c>
      <c r="D1422" s="610" t="str">
        <f t="shared" si="97"/>
        <v>Фото</v>
      </c>
      <c r="E1422" s="72" t="s">
        <v>351</v>
      </c>
      <c r="F1422" s="51">
        <v>1.5</v>
      </c>
      <c r="G1422" s="48">
        <f t="shared" ref="G1422:G1485" si="99">I$2*F1422</f>
        <v>55.949999999999996</v>
      </c>
      <c r="H1422" s="75"/>
      <c r="I1422" s="47">
        <f t="shared" si="98"/>
        <v>0</v>
      </c>
      <c r="J1422" s="47" t="s">
        <v>8646</v>
      </c>
      <c r="K1422" s="610"/>
    </row>
    <row r="1423" spans="1:11">
      <c r="A1423" s="6">
        <v>12513</v>
      </c>
      <c r="B1423" s="23" t="s">
        <v>137</v>
      </c>
      <c r="C1423" s="31" t="s">
        <v>3832</v>
      </c>
      <c r="D1423" s="610" t="str">
        <f t="shared" si="97"/>
        <v>Фото</v>
      </c>
      <c r="E1423" s="72" t="s">
        <v>351</v>
      </c>
      <c r="F1423" s="51">
        <v>1.5</v>
      </c>
      <c r="G1423" s="48">
        <f t="shared" si="99"/>
        <v>55.949999999999996</v>
      </c>
      <c r="H1423" s="75"/>
      <c r="I1423" s="47">
        <f t="shared" si="98"/>
        <v>0</v>
      </c>
      <c r="J1423" s="47" t="s">
        <v>6946</v>
      </c>
      <c r="K1423" s="610"/>
    </row>
    <row r="1424" spans="1:11">
      <c r="A1424" s="6">
        <v>11981</v>
      </c>
      <c r="B1424" s="6" t="s">
        <v>137</v>
      </c>
      <c r="C1424" s="31" t="s">
        <v>3326</v>
      </c>
      <c r="D1424" s="610" t="str">
        <f t="shared" si="97"/>
        <v>Фото</v>
      </c>
      <c r="E1424" s="72" t="s">
        <v>351</v>
      </c>
      <c r="F1424" s="51">
        <v>3.5</v>
      </c>
      <c r="G1424" s="48">
        <f t="shared" si="99"/>
        <v>130.54999999999998</v>
      </c>
      <c r="H1424" s="75"/>
      <c r="I1424" s="47">
        <f t="shared" si="98"/>
        <v>0</v>
      </c>
      <c r="J1424" s="47" t="s">
        <v>7889</v>
      </c>
      <c r="K1424" s="610"/>
    </row>
    <row r="1425" spans="1:12">
      <c r="A1425" s="8">
        <v>22356</v>
      </c>
      <c r="B1425" s="23" t="s">
        <v>137</v>
      </c>
      <c r="C1425" s="20" t="s">
        <v>2258</v>
      </c>
      <c r="D1425" s="610" t="str">
        <f t="shared" si="97"/>
        <v>Фото</v>
      </c>
      <c r="E1425" s="72" t="s">
        <v>351</v>
      </c>
      <c r="F1425" s="51">
        <v>1.5</v>
      </c>
      <c r="G1425" s="48">
        <f t="shared" si="99"/>
        <v>55.949999999999996</v>
      </c>
      <c r="H1425" s="75"/>
      <c r="I1425" s="47">
        <f t="shared" si="98"/>
        <v>0</v>
      </c>
      <c r="J1425" s="47" t="s">
        <v>6840</v>
      </c>
      <c r="K1425" s="610"/>
    </row>
    <row r="1426" spans="1:12">
      <c r="A1426" s="8">
        <v>11824</v>
      </c>
      <c r="B1426" s="2" t="s">
        <v>137</v>
      </c>
      <c r="C1426" s="32" t="s">
        <v>1911</v>
      </c>
      <c r="D1426" s="610" t="str">
        <f t="shared" si="97"/>
        <v>Фото</v>
      </c>
      <c r="E1426" s="227" t="s">
        <v>351</v>
      </c>
      <c r="F1426" s="51">
        <v>3</v>
      </c>
      <c r="G1426" s="48">
        <f t="shared" si="99"/>
        <v>111.89999999999999</v>
      </c>
      <c r="H1426" s="75"/>
      <c r="I1426" s="47">
        <f t="shared" si="98"/>
        <v>0</v>
      </c>
      <c r="J1426" s="47" t="s">
        <v>7704</v>
      </c>
      <c r="K1426" s="610"/>
    </row>
    <row r="1427" spans="1:12">
      <c r="A1427" s="10">
        <v>29970</v>
      </c>
      <c r="B1427" s="24" t="s">
        <v>137</v>
      </c>
      <c r="C1427" s="19" t="s">
        <v>3294</v>
      </c>
      <c r="D1427" s="610" t="str">
        <f t="shared" si="97"/>
        <v>Фото</v>
      </c>
      <c r="E1427" s="235" t="s">
        <v>351</v>
      </c>
      <c r="F1427" s="52">
        <v>0.6</v>
      </c>
      <c r="G1427" s="48">
        <f t="shared" si="99"/>
        <v>22.38</v>
      </c>
      <c r="H1427" s="76"/>
      <c r="I1427" s="47">
        <f t="shared" si="98"/>
        <v>0</v>
      </c>
      <c r="J1427" s="47" t="s">
        <v>5155</v>
      </c>
      <c r="K1427" s="610"/>
    </row>
    <row r="1428" spans="1:12">
      <c r="A1428" s="8">
        <v>11196</v>
      </c>
      <c r="B1428" s="2" t="s">
        <v>137</v>
      </c>
      <c r="C1428" s="32" t="s">
        <v>3367</v>
      </c>
      <c r="D1428" s="610" t="str">
        <f t="shared" si="97"/>
        <v>Фото</v>
      </c>
      <c r="E1428" s="72" t="s">
        <v>351</v>
      </c>
      <c r="F1428" s="51">
        <v>1.5</v>
      </c>
      <c r="G1428" s="48">
        <f t="shared" si="99"/>
        <v>55.949999999999996</v>
      </c>
      <c r="H1428" s="75"/>
      <c r="I1428" s="47">
        <f t="shared" si="98"/>
        <v>0</v>
      </c>
      <c r="J1428" s="47" t="s">
        <v>6944</v>
      </c>
      <c r="K1428" s="610"/>
    </row>
    <row r="1429" spans="1:12">
      <c r="A1429" s="8">
        <v>22361</v>
      </c>
      <c r="B1429" s="23" t="s">
        <v>137</v>
      </c>
      <c r="C1429" s="20" t="s">
        <v>26</v>
      </c>
      <c r="D1429" s="610" t="str">
        <f t="shared" si="97"/>
        <v>Фото</v>
      </c>
      <c r="E1429" s="72" t="s">
        <v>351</v>
      </c>
      <c r="F1429" s="51">
        <v>0.7</v>
      </c>
      <c r="G1429" s="48">
        <f t="shared" si="99"/>
        <v>26.109999999999996</v>
      </c>
      <c r="H1429" s="77"/>
      <c r="I1429" s="47">
        <f t="shared" si="98"/>
        <v>0</v>
      </c>
      <c r="J1429" s="47" t="s">
        <v>6945</v>
      </c>
      <c r="K1429" s="610"/>
    </row>
    <row r="1430" spans="1:12" ht="14.4">
      <c r="A1430" s="37">
        <v>11705</v>
      </c>
      <c r="B1430" s="460" t="s">
        <v>787</v>
      </c>
      <c r="C1430" s="21" t="s">
        <v>3223</v>
      </c>
      <c r="D1430" s="610" t="str">
        <f t="shared" si="97"/>
        <v>Фото</v>
      </c>
      <c r="E1430" s="228" t="s">
        <v>351</v>
      </c>
      <c r="F1430" s="63">
        <v>1.5</v>
      </c>
      <c r="G1430" s="48">
        <f t="shared" si="99"/>
        <v>55.949999999999996</v>
      </c>
      <c r="H1430" s="75"/>
      <c r="I1430" s="47">
        <f t="shared" si="98"/>
        <v>0</v>
      </c>
      <c r="J1430" s="47" t="s">
        <v>7093</v>
      </c>
      <c r="K1430" s="610"/>
    </row>
    <row r="1431" spans="1:12">
      <c r="A1431" s="10">
        <v>13610</v>
      </c>
      <c r="B1431" s="23" t="s">
        <v>137</v>
      </c>
      <c r="C1431" s="18" t="s">
        <v>3228</v>
      </c>
      <c r="D1431" s="610" t="str">
        <f t="shared" si="97"/>
        <v>Фото</v>
      </c>
      <c r="E1431" s="72" t="s">
        <v>351</v>
      </c>
      <c r="F1431" s="52">
        <v>1</v>
      </c>
      <c r="G1431" s="48">
        <f t="shared" si="99"/>
        <v>37.299999999999997</v>
      </c>
      <c r="H1431" s="75"/>
      <c r="I1431" s="47">
        <f t="shared" si="98"/>
        <v>0</v>
      </c>
      <c r="J1431" s="47" t="s">
        <v>8031</v>
      </c>
      <c r="K1431" s="610"/>
    </row>
    <row r="1432" spans="1:12" ht="14.4">
      <c r="A1432" s="8">
        <v>22363</v>
      </c>
      <c r="B1432" s="23" t="s">
        <v>137</v>
      </c>
      <c r="C1432" s="32" t="s">
        <v>3234</v>
      </c>
      <c r="D1432" s="610" t="str">
        <f t="shared" si="97"/>
        <v>Фото</v>
      </c>
      <c r="E1432" s="72" t="s">
        <v>351</v>
      </c>
      <c r="F1432" s="51">
        <v>0.3</v>
      </c>
      <c r="G1432" s="48">
        <f t="shared" si="99"/>
        <v>11.19</v>
      </c>
      <c r="H1432" s="73"/>
      <c r="I1432" s="47">
        <f t="shared" si="98"/>
        <v>0</v>
      </c>
      <c r="J1432" s="47" t="s">
        <v>6943</v>
      </c>
      <c r="K1432" s="610"/>
      <c r="L1432" s="87"/>
    </row>
    <row r="1433" spans="1:12">
      <c r="A1433" s="8">
        <v>13331</v>
      </c>
      <c r="B1433" s="303" t="s">
        <v>73</v>
      </c>
      <c r="C1433" s="32" t="s">
        <v>392</v>
      </c>
      <c r="D1433" s="610" t="str">
        <f t="shared" si="97"/>
        <v>Фото</v>
      </c>
      <c r="E1433" s="344" t="s">
        <v>351</v>
      </c>
      <c r="F1433" s="52">
        <v>1.7</v>
      </c>
      <c r="G1433" s="48">
        <f t="shared" si="99"/>
        <v>63.41</v>
      </c>
      <c r="H1433" s="75"/>
      <c r="I1433" s="47">
        <f t="shared" si="98"/>
        <v>0</v>
      </c>
      <c r="J1433" s="47" t="s">
        <v>4718</v>
      </c>
      <c r="K1433" s="610"/>
    </row>
    <row r="1434" spans="1:12">
      <c r="A1434" s="8">
        <v>22365</v>
      </c>
      <c r="B1434" s="347" t="s">
        <v>89</v>
      </c>
      <c r="C1434" s="32" t="s">
        <v>685</v>
      </c>
      <c r="D1434" s="610" t="str">
        <f t="shared" si="97"/>
        <v>Фото</v>
      </c>
      <c r="E1434" s="72" t="s">
        <v>351</v>
      </c>
      <c r="F1434" s="51">
        <v>20</v>
      </c>
      <c r="G1434" s="48">
        <f t="shared" si="99"/>
        <v>746</v>
      </c>
      <c r="H1434" s="75"/>
      <c r="I1434" s="47">
        <f t="shared" si="98"/>
        <v>0</v>
      </c>
      <c r="J1434" s="47" t="s">
        <v>6820</v>
      </c>
      <c r="K1434" s="610"/>
    </row>
    <row r="1435" spans="1:12">
      <c r="A1435" s="8">
        <v>11267</v>
      </c>
      <c r="B1435" s="2" t="s">
        <v>137</v>
      </c>
      <c r="C1435" s="32" t="s">
        <v>2280</v>
      </c>
      <c r="D1435" s="610" t="str">
        <f t="shared" si="97"/>
        <v>Фото</v>
      </c>
      <c r="E1435" s="227" t="s">
        <v>351</v>
      </c>
      <c r="F1435" s="51">
        <v>15</v>
      </c>
      <c r="G1435" s="48">
        <f t="shared" si="99"/>
        <v>559.5</v>
      </c>
      <c r="H1435" s="75"/>
      <c r="I1435" s="47">
        <f t="shared" si="98"/>
        <v>0</v>
      </c>
      <c r="J1435" s="47" t="s">
        <v>6814</v>
      </c>
      <c r="K1435" s="610"/>
    </row>
    <row r="1436" spans="1:12">
      <c r="A1436" s="37">
        <v>28055</v>
      </c>
      <c r="B1436" s="24" t="s">
        <v>137</v>
      </c>
      <c r="C1436" s="18" t="s">
        <v>5</v>
      </c>
      <c r="D1436" s="610" t="str">
        <f t="shared" si="97"/>
        <v>Фото</v>
      </c>
      <c r="E1436" s="239" t="s">
        <v>351</v>
      </c>
      <c r="F1436" s="49">
        <v>18</v>
      </c>
      <c r="G1436" s="48">
        <f t="shared" si="99"/>
        <v>671.4</v>
      </c>
      <c r="H1436" s="75"/>
      <c r="I1436" s="47">
        <f t="shared" si="98"/>
        <v>0</v>
      </c>
      <c r="J1436" s="47" t="s">
        <v>6815</v>
      </c>
      <c r="K1436" s="610"/>
    </row>
    <row r="1437" spans="1:12">
      <c r="A1437" s="8">
        <v>11268</v>
      </c>
      <c r="B1437" s="2" t="s">
        <v>137</v>
      </c>
      <c r="C1437" s="32" t="s">
        <v>2278</v>
      </c>
      <c r="D1437" s="610" t="str">
        <f t="shared" si="97"/>
        <v>Фото</v>
      </c>
      <c r="E1437" s="344" t="s">
        <v>351</v>
      </c>
      <c r="F1437" s="51">
        <v>24</v>
      </c>
      <c r="G1437" s="48">
        <f t="shared" si="99"/>
        <v>895.19999999999993</v>
      </c>
      <c r="H1437" s="75"/>
      <c r="I1437" s="47">
        <f t="shared" si="98"/>
        <v>0</v>
      </c>
      <c r="J1437" s="47" t="s">
        <v>6816</v>
      </c>
      <c r="K1437" s="610"/>
    </row>
    <row r="1438" spans="1:12">
      <c r="A1438" s="8">
        <v>12641</v>
      </c>
      <c r="B1438" s="2" t="s">
        <v>137</v>
      </c>
      <c r="C1438" s="32" t="s">
        <v>2754</v>
      </c>
      <c r="D1438" s="610" t="str">
        <f t="shared" si="97"/>
        <v>Фото</v>
      </c>
      <c r="E1438" s="227" t="s">
        <v>351</v>
      </c>
      <c r="F1438" s="51">
        <v>12</v>
      </c>
      <c r="G1438" s="48">
        <f t="shared" si="99"/>
        <v>447.59999999999997</v>
      </c>
      <c r="H1438" s="75"/>
      <c r="I1438" s="47">
        <f t="shared" si="98"/>
        <v>0</v>
      </c>
      <c r="J1438" s="47" t="s">
        <v>8369</v>
      </c>
      <c r="K1438" s="610"/>
    </row>
    <row r="1439" spans="1:12">
      <c r="A1439" s="37">
        <v>11266</v>
      </c>
      <c r="B1439" s="7" t="s">
        <v>137</v>
      </c>
      <c r="C1439" s="18" t="s">
        <v>2279</v>
      </c>
      <c r="D1439" s="610" t="str">
        <f t="shared" si="97"/>
        <v>Фото</v>
      </c>
      <c r="E1439" s="533" t="s">
        <v>134</v>
      </c>
      <c r="F1439" s="49">
        <v>7</v>
      </c>
      <c r="G1439" s="48">
        <f t="shared" si="99"/>
        <v>261.09999999999997</v>
      </c>
      <c r="H1439" s="75"/>
      <c r="I1439" s="47">
        <f t="shared" si="98"/>
        <v>0</v>
      </c>
      <c r="J1439" s="47" t="s">
        <v>6817</v>
      </c>
      <c r="K1439" s="610"/>
    </row>
    <row r="1440" spans="1:12">
      <c r="A1440" s="8">
        <v>22364</v>
      </c>
      <c r="B1440" s="23" t="s">
        <v>137</v>
      </c>
      <c r="C1440" s="20" t="s">
        <v>295</v>
      </c>
      <c r="D1440" s="610" t="str">
        <f t="shared" si="97"/>
        <v>Фото</v>
      </c>
      <c r="E1440" s="533" t="s">
        <v>134</v>
      </c>
      <c r="F1440" s="51">
        <v>3</v>
      </c>
      <c r="G1440" s="48">
        <f t="shared" si="99"/>
        <v>111.89999999999999</v>
      </c>
      <c r="H1440" s="75"/>
      <c r="I1440" s="47">
        <f t="shared" si="98"/>
        <v>0</v>
      </c>
      <c r="J1440" s="47" t="s">
        <v>6923</v>
      </c>
      <c r="K1440" s="610"/>
    </row>
    <row r="1441" spans="1:11">
      <c r="A1441" s="37">
        <v>28069</v>
      </c>
      <c r="B1441" s="24" t="s">
        <v>137</v>
      </c>
      <c r="C1441" s="18" t="s">
        <v>2259</v>
      </c>
      <c r="D1441" s="610" t="str">
        <f t="shared" si="97"/>
        <v>Фото</v>
      </c>
      <c r="E1441" s="239" t="s">
        <v>351</v>
      </c>
      <c r="F1441" s="65">
        <v>15</v>
      </c>
      <c r="G1441" s="48">
        <f t="shared" si="99"/>
        <v>559.5</v>
      </c>
      <c r="H1441" s="75"/>
      <c r="I1441" s="47">
        <f t="shared" si="98"/>
        <v>0</v>
      </c>
      <c r="J1441" s="47" t="s">
        <v>6827</v>
      </c>
      <c r="K1441" s="610"/>
    </row>
    <row r="1442" spans="1:11">
      <c r="A1442" s="8">
        <v>22367</v>
      </c>
      <c r="B1442" s="23" t="s">
        <v>137</v>
      </c>
      <c r="C1442" s="20" t="s">
        <v>4102</v>
      </c>
      <c r="D1442" s="610" t="str">
        <f t="shared" si="97"/>
        <v>Фото</v>
      </c>
      <c r="E1442" s="72" t="s">
        <v>351</v>
      </c>
      <c r="F1442" s="51">
        <v>15</v>
      </c>
      <c r="G1442" s="48">
        <f t="shared" si="99"/>
        <v>559.5</v>
      </c>
      <c r="H1442" s="75"/>
      <c r="I1442" s="47">
        <f t="shared" si="98"/>
        <v>0</v>
      </c>
      <c r="J1442" s="47" t="s">
        <v>6844</v>
      </c>
      <c r="K1442" s="610"/>
    </row>
    <row r="1443" spans="1:11">
      <c r="A1443" s="8">
        <v>22368</v>
      </c>
      <c r="B1443" s="23" t="s">
        <v>137</v>
      </c>
      <c r="C1443" s="20" t="s">
        <v>3899</v>
      </c>
      <c r="D1443" s="610" t="str">
        <f t="shared" si="97"/>
        <v>Фото</v>
      </c>
      <c r="E1443" s="484" t="s">
        <v>351</v>
      </c>
      <c r="F1443" s="51">
        <v>7</v>
      </c>
      <c r="G1443" s="48">
        <f t="shared" si="99"/>
        <v>261.09999999999997</v>
      </c>
      <c r="H1443" s="75"/>
      <c r="I1443" s="47">
        <f t="shared" si="98"/>
        <v>0</v>
      </c>
      <c r="J1443" s="47" t="s">
        <v>8201</v>
      </c>
      <c r="K1443" s="610"/>
    </row>
    <row r="1444" spans="1:11">
      <c r="A1444" s="8">
        <v>22366</v>
      </c>
      <c r="B1444" s="23" t="s">
        <v>137</v>
      </c>
      <c r="C1444" s="20" t="s">
        <v>2260</v>
      </c>
      <c r="D1444" s="610" t="str">
        <f t="shared" si="97"/>
        <v>Фото</v>
      </c>
      <c r="E1444" s="72" t="s">
        <v>351</v>
      </c>
      <c r="F1444" s="51">
        <v>2</v>
      </c>
      <c r="G1444" s="48">
        <f t="shared" si="99"/>
        <v>74.599999999999994</v>
      </c>
      <c r="H1444" s="75"/>
      <c r="I1444" s="47">
        <f t="shared" si="98"/>
        <v>0</v>
      </c>
      <c r="J1444" s="47" t="s">
        <v>8033</v>
      </c>
      <c r="K1444" s="610"/>
    </row>
    <row r="1445" spans="1:11">
      <c r="A1445" s="37">
        <v>28070</v>
      </c>
      <c r="B1445" s="24" t="s">
        <v>137</v>
      </c>
      <c r="C1445" s="21" t="s">
        <v>2261</v>
      </c>
      <c r="D1445" s="610" t="str">
        <f t="shared" si="97"/>
        <v>Фото</v>
      </c>
      <c r="E1445" s="239" t="s">
        <v>351</v>
      </c>
      <c r="F1445" s="49">
        <v>3</v>
      </c>
      <c r="G1445" s="48">
        <f t="shared" si="99"/>
        <v>111.89999999999999</v>
      </c>
      <c r="H1445" s="75"/>
      <c r="I1445" s="47">
        <f t="shared" si="98"/>
        <v>0</v>
      </c>
      <c r="J1445" s="47" t="s">
        <v>6912</v>
      </c>
      <c r="K1445" s="610"/>
    </row>
    <row r="1446" spans="1:11">
      <c r="A1446" s="8">
        <v>22369</v>
      </c>
      <c r="B1446" s="23" t="s">
        <v>137</v>
      </c>
      <c r="C1446" s="20" t="s">
        <v>2262</v>
      </c>
      <c r="D1446" s="610" t="str">
        <f t="shared" si="97"/>
        <v>Фото</v>
      </c>
      <c r="E1446" s="72" t="s">
        <v>351</v>
      </c>
      <c r="F1446" s="51">
        <v>11</v>
      </c>
      <c r="G1446" s="48">
        <f t="shared" si="99"/>
        <v>410.29999999999995</v>
      </c>
      <c r="H1446" s="75"/>
      <c r="I1446" s="47">
        <f t="shared" si="98"/>
        <v>0</v>
      </c>
      <c r="J1446" s="47" t="s">
        <v>6842</v>
      </c>
      <c r="K1446" s="610"/>
    </row>
    <row r="1447" spans="1:11">
      <c r="A1447" s="8">
        <v>40435</v>
      </c>
      <c r="B1447" s="23" t="s">
        <v>137</v>
      </c>
      <c r="C1447" s="32" t="s">
        <v>4380</v>
      </c>
      <c r="D1447" s="610" t="str">
        <f t="shared" si="97"/>
        <v>Фото</v>
      </c>
      <c r="E1447" s="72" t="s">
        <v>351</v>
      </c>
      <c r="F1447" s="51">
        <v>0.3</v>
      </c>
      <c r="G1447" s="48">
        <f t="shared" si="99"/>
        <v>11.19</v>
      </c>
      <c r="H1447" s="75"/>
      <c r="I1447" s="47">
        <f t="shared" si="98"/>
        <v>0</v>
      </c>
      <c r="J1447" s="47" t="s">
        <v>6956</v>
      </c>
      <c r="K1447" s="610"/>
    </row>
    <row r="1448" spans="1:11">
      <c r="A1448" s="6">
        <v>28414</v>
      </c>
      <c r="B1448" s="23" t="s">
        <v>137</v>
      </c>
      <c r="C1448" s="31" t="s">
        <v>545</v>
      </c>
      <c r="D1448" s="610" t="str">
        <f t="shared" si="97"/>
        <v>Фото</v>
      </c>
      <c r="E1448" s="72" t="s">
        <v>351</v>
      </c>
      <c r="F1448" s="51">
        <v>1.5</v>
      </c>
      <c r="G1448" s="48">
        <f t="shared" si="99"/>
        <v>55.949999999999996</v>
      </c>
      <c r="H1448" s="77"/>
      <c r="I1448" s="47">
        <f t="shared" si="98"/>
        <v>0</v>
      </c>
      <c r="J1448" s="47" t="s">
        <v>6925</v>
      </c>
      <c r="K1448" s="610"/>
    </row>
    <row r="1449" spans="1:11">
      <c r="A1449" s="8">
        <v>22422</v>
      </c>
      <c r="B1449" s="23" t="s">
        <v>137</v>
      </c>
      <c r="C1449" s="32" t="s">
        <v>544</v>
      </c>
      <c r="D1449" s="610" t="str">
        <f t="shared" si="97"/>
        <v>Фото</v>
      </c>
      <c r="E1449" s="72" t="s">
        <v>351</v>
      </c>
      <c r="F1449" s="51">
        <v>1.5</v>
      </c>
      <c r="G1449" s="48">
        <f t="shared" si="99"/>
        <v>55.949999999999996</v>
      </c>
      <c r="H1449" s="77"/>
      <c r="I1449" s="47">
        <f t="shared" si="98"/>
        <v>0</v>
      </c>
      <c r="J1449" s="47" t="s">
        <v>6924</v>
      </c>
      <c r="K1449" s="610"/>
    </row>
    <row r="1450" spans="1:11">
      <c r="A1450" s="8">
        <v>40669</v>
      </c>
      <c r="B1450" s="23" t="s">
        <v>137</v>
      </c>
      <c r="C1450" s="32" t="s">
        <v>546</v>
      </c>
      <c r="D1450" s="610" t="str">
        <f t="shared" si="97"/>
        <v>Фото</v>
      </c>
      <c r="E1450" s="72" t="s">
        <v>351</v>
      </c>
      <c r="F1450" s="51">
        <v>1.5</v>
      </c>
      <c r="G1450" s="48">
        <f t="shared" si="99"/>
        <v>55.949999999999996</v>
      </c>
      <c r="H1450" s="75"/>
      <c r="I1450" s="47">
        <f t="shared" si="98"/>
        <v>0</v>
      </c>
      <c r="J1450" s="47" t="s">
        <v>6926</v>
      </c>
      <c r="K1450" s="610"/>
    </row>
    <row r="1451" spans="1:11">
      <c r="A1451" s="8">
        <v>22370</v>
      </c>
      <c r="B1451" s="23" t="s">
        <v>137</v>
      </c>
      <c r="C1451" s="20" t="s">
        <v>2263</v>
      </c>
      <c r="D1451" s="610" t="str">
        <f t="shared" si="97"/>
        <v>Фото</v>
      </c>
      <c r="E1451" s="72" t="s">
        <v>351</v>
      </c>
      <c r="F1451" s="51">
        <v>7.5</v>
      </c>
      <c r="G1451" s="48">
        <f t="shared" si="99"/>
        <v>279.75</v>
      </c>
      <c r="H1451" s="75"/>
      <c r="I1451" s="47">
        <f t="shared" si="98"/>
        <v>0</v>
      </c>
      <c r="J1451" s="47" t="s">
        <v>6836</v>
      </c>
      <c r="K1451" s="610"/>
    </row>
    <row r="1452" spans="1:11">
      <c r="A1452" s="37">
        <v>28077</v>
      </c>
      <c r="B1452" s="24" t="s">
        <v>137</v>
      </c>
      <c r="C1452" s="21" t="s">
        <v>3355</v>
      </c>
      <c r="D1452" s="610" t="str">
        <f t="shared" si="97"/>
        <v>Фото</v>
      </c>
      <c r="E1452" s="239" t="s">
        <v>351</v>
      </c>
      <c r="F1452" s="49">
        <v>3.5</v>
      </c>
      <c r="G1452" s="48">
        <f t="shared" si="99"/>
        <v>130.54999999999998</v>
      </c>
      <c r="H1452" s="75"/>
      <c r="I1452" s="47">
        <f t="shared" si="98"/>
        <v>0</v>
      </c>
      <c r="J1452" s="47" t="s">
        <v>6837</v>
      </c>
      <c r="K1452" s="610"/>
    </row>
    <row r="1453" spans="1:11">
      <c r="A1453" s="8">
        <v>28053</v>
      </c>
      <c r="B1453" s="23" t="s">
        <v>137</v>
      </c>
      <c r="C1453" s="20" t="s">
        <v>4076</v>
      </c>
      <c r="D1453" s="610" t="str">
        <f t="shared" si="97"/>
        <v>Фото</v>
      </c>
      <c r="E1453" s="72" t="s">
        <v>351</v>
      </c>
      <c r="F1453" s="51">
        <v>9</v>
      </c>
      <c r="G1453" s="48">
        <f t="shared" si="99"/>
        <v>335.7</v>
      </c>
      <c r="H1453" s="75"/>
      <c r="I1453" s="47">
        <f t="shared" si="98"/>
        <v>0</v>
      </c>
      <c r="J1453" s="47" t="s">
        <v>6833</v>
      </c>
      <c r="K1453" s="610"/>
    </row>
    <row r="1454" spans="1:11">
      <c r="A1454" s="37">
        <v>28054</v>
      </c>
      <c r="B1454" s="24" t="s">
        <v>137</v>
      </c>
      <c r="C1454" s="18" t="s">
        <v>4077</v>
      </c>
      <c r="D1454" s="610" t="str">
        <f t="shared" si="97"/>
        <v>Фото</v>
      </c>
      <c r="E1454" s="235" t="s">
        <v>351</v>
      </c>
      <c r="F1454" s="49">
        <v>10</v>
      </c>
      <c r="G1454" s="48">
        <f t="shared" si="99"/>
        <v>373</v>
      </c>
      <c r="H1454" s="75"/>
      <c r="I1454" s="47">
        <f t="shared" si="98"/>
        <v>0</v>
      </c>
      <c r="J1454" s="47" t="s">
        <v>6832</v>
      </c>
      <c r="K1454" s="610"/>
    </row>
    <row r="1455" spans="1:11">
      <c r="A1455" s="8">
        <v>22335</v>
      </c>
      <c r="B1455" s="23" t="s">
        <v>137</v>
      </c>
      <c r="C1455" s="20" t="s">
        <v>4078</v>
      </c>
      <c r="D1455" s="610" t="str">
        <f t="shared" si="97"/>
        <v>Фото</v>
      </c>
      <c r="E1455" s="72" t="s">
        <v>351</v>
      </c>
      <c r="F1455" s="51">
        <v>11</v>
      </c>
      <c r="G1455" s="48">
        <f t="shared" si="99"/>
        <v>410.29999999999995</v>
      </c>
      <c r="H1455" s="75"/>
      <c r="I1455" s="47">
        <f t="shared" si="98"/>
        <v>0</v>
      </c>
      <c r="J1455" s="47" t="s">
        <v>6831</v>
      </c>
      <c r="K1455" s="610"/>
    </row>
    <row r="1456" spans="1:11">
      <c r="A1456" s="37">
        <v>28073</v>
      </c>
      <c r="B1456" s="24" t="s">
        <v>137</v>
      </c>
      <c r="C1456" s="18" t="s">
        <v>3755</v>
      </c>
      <c r="D1456" s="610" t="str">
        <f t="shared" si="97"/>
        <v>Фото</v>
      </c>
      <c r="E1456" s="235" t="s">
        <v>351</v>
      </c>
      <c r="F1456" s="49">
        <v>2.5</v>
      </c>
      <c r="G1456" s="48">
        <f t="shared" si="99"/>
        <v>93.25</v>
      </c>
      <c r="H1456" s="75"/>
      <c r="I1456" s="47">
        <f t="shared" si="98"/>
        <v>0</v>
      </c>
      <c r="J1456" s="47" t="s">
        <v>6834</v>
      </c>
      <c r="K1456" s="610"/>
    </row>
    <row r="1457" spans="1:11">
      <c r="A1457" s="37">
        <v>12993</v>
      </c>
      <c r="B1457" s="24" t="s">
        <v>137</v>
      </c>
      <c r="C1457" s="18" t="s">
        <v>3456</v>
      </c>
      <c r="D1457" s="610" t="str">
        <f t="shared" si="97"/>
        <v>Фото</v>
      </c>
      <c r="E1457" s="235" t="s">
        <v>351</v>
      </c>
      <c r="F1457" s="49">
        <v>1.5</v>
      </c>
      <c r="G1457" s="48">
        <f t="shared" si="99"/>
        <v>55.949999999999996</v>
      </c>
      <c r="H1457" s="75"/>
      <c r="I1457" s="47">
        <f t="shared" si="98"/>
        <v>0</v>
      </c>
      <c r="J1457" s="47" t="s">
        <v>8714</v>
      </c>
      <c r="K1457" s="610"/>
    </row>
    <row r="1458" spans="1:11">
      <c r="A1458" s="37">
        <v>12899</v>
      </c>
      <c r="B1458" s="24" t="s">
        <v>137</v>
      </c>
      <c r="C1458" s="18" t="s">
        <v>3108</v>
      </c>
      <c r="D1458" s="610" t="str">
        <f t="shared" si="97"/>
        <v>Фото</v>
      </c>
      <c r="E1458" s="235" t="s">
        <v>351</v>
      </c>
      <c r="F1458" s="49">
        <v>1.5</v>
      </c>
      <c r="G1458" s="48">
        <f t="shared" si="99"/>
        <v>55.949999999999996</v>
      </c>
      <c r="H1458" s="75"/>
      <c r="I1458" s="47">
        <f t="shared" si="98"/>
        <v>0</v>
      </c>
      <c r="J1458" s="47" t="s">
        <v>8628</v>
      </c>
      <c r="K1458" s="610"/>
    </row>
    <row r="1459" spans="1:11">
      <c r="A1459" s="37">
        <v>28074</v>
      </c>
      <c r="B1459" s="24" t="s">
        <v>137</v>
      </c>
      <c r="C1459" s="18" t="s">
        <v>3109</v>
      </c>
      <c r="D1459" s="610" t="str">
        <f t="shared" si="97"/>
        <v>Фото</v>
      </c>
      <c r="E1459" s="239" t="s">
        <v>351</v>
      </c>
      <c r="F1459" s="49">
        <v>1.5</v>
      </c>
      <c r="G1459" s="48">
        <f t="shared" si="99"/>
        <v>55.949999999999996</v>
      </c>
      <c r="H1459" s="77"/>
      <c r="I1459" s="47">
        <f t="shared" si="98"/>
        <v>0</v>
      </c>
      <c r="J1459" s="47" t="s">
        <v>6835</v>
      </c>
      <c r="K1459" s="610"/>
    </row>
    <row r="1460" spans="1:11">
      <c r="A1460" s="8">
        <v>22371</v>
      </c>
      <c r="B1460" s="23" t="s">
        <v>137</v>
      </c>
      <c r="C1460" s="20" t="s">
        <v>2264</v>
      </c>
      <c r="D1460" s="610" t="str">
        <f t="shared" si="97"/>
        <v>Фото</v>
      </c>
      <c r="E1460" s="72" t="s">
        <v>351</v>
      </c>
      <c r="F1460" s="51">
        <v>9</v>
      </c>
      <c r="G1460" s="48">
        <f t="shared" si="99"/>
        <v>335.7</v>
      </c>
      <c r="H1460" s="77"/>
      <c r="I1460" s="47">
        <f t="shared" si="98"/>
        <v>0</v>
      </c>
      <c r="J1460" s="47" t="s">
        <v>6861</v>
      </c>
      <c r="K1460" s="610"/>
    </row>
    <row r="1461" spans="1:11">
      <c r="A1461" s="37">
        <v>28076</v>
      </c>
      <c r="B1461" s="24" t="s">
        <v>137</v>
      </c>
      <c r="C1461" s="21" t="s">
        <v>4049</v>
      </c>
      <c r="D1461" s="610" t="str">
        <f t="shared" si="97"/>
        <v>Фото</v>
      </c>
      <c r="E1461" s="239" t="s">
        <v>351</v>
      </c>
      <c r="F1461" s="49">
        <v>9</v>
      </c>
      <c r="G1461" s="48">
        <f t="shared" si="99"/>
        <v>335.7</v>
      </c>
      <c r="H1461" s="75"/>
      <c r="I1461" s="47">
        <f t="shared" si="98"/>
        <v>0</v>
      </c>
      <c r="J1461" s="47" t="s">
        <v>6862</v>
      </c>
      <c r="K1461" s="610"/>
    </row>
    <row r="1462" spans="1:11">
      <c r="A1462" s="37">
        <v>28078</v>
      </c>
      <c r="B1462" s="24" t="s">
        <v>137</v>
      </c>
      <c r="C1462" s="18" t="s">
        <v>3129</v>
      </c>
      <c r="D1462" s="610" t="str">
        <f t="shared" si="97"/>
        <v>Фото</v>
      </c>
      <c r="E1462" s="239" t="s">
        <v>351</v>
      </c>
      <c r="F1462" s="65">
        <v>1.5</v>
      </c>
      <c r="G1462" s="48">
        <f t="shared" si="99"/>
        <v>55.949999999999996</v>
      </c>
      <c r="H1462" s="75"/>
      <c r="I1462" s="47">
        <f t="shared" si="98"/>
        <v>0</v>
      </c>
      <c r="J1462" s="47" t="s">
        <v>6901</v>
      </c>
      <c r="K1462" s="610"/>
    </row>
    <row r="1463" spans="1:11">
      <c r="A1463" s="37">
        <v>12607</v>
      </c>
      <c r="B1463" s="9" t="s">
        <v>137</v>
      </c>
      <c r="C1463" s="18" t="s">
        <v>3133</v>
      </c>
      <c r="D1463" s="610" t="str">
        <f t="shared" si="97"/>
        <v>Фото</v>
      </c>
      <c r="E1463" s="239" t="s">
        <v>351</v>
      </c>
      <c r="F1463" s="65">
        <v>3</v>
      </c>
      <c r="G1463" s="48">
        <f t="shared" si="99"/>
        <v>111.89999999999999</v>
      </c>
      <c r="H1463" s="75"/>
      <c r="I1463" s="47">
        <f t="shared" si="98"/>
        <v>0</v>
      </c>
      <c r="J1463" s="47" t="s">
        <v>8338</v>
      </c>
      <c r="K1463" s="610"/>
    </row>
    <row r="1464" spans="1:11">
      <c r="A1464" s="8">
        <v>11251</v>
      </c>
      <c r="B1464" s="2" t="s">
        <v>137</v>
      </c>
      <c r="C1464" s="32" t="s">
        <v>1595</v>
      </c>
      <c r="D1464" s="610" t="str">
        <f t="shared" si="97"/>
        <v>Фото</v>
      </c>
      <c r="E1464" s="227" t="s">
        <v>351</v>
      </c>
      <c r="F1464" s="51">
        <v>3</v>
      </c>
      <c r="G1464" s="48">
        <f t="shared" si="99"/>
        <v>111.89999999999999</v>
      </c>
      <c r="H1464" s="75"/>
      <c r="I1464" s="47">
        <f t="shared" si="98"/>
        <v>0</v>
      </c>
      <c r="J1464" s="47" t="s">
        <v>6902</v>
      </c>
      <c r="K1464" s="610"/>
    </row>
    <row r="1465" spans="1:11">
      <c r="A1465" s="8">
        <v>12605</v>
      </c>
      <c r="B1465" s="2" t="s">
        <v>137</v>
      </c>
      <c r="C1465" s="32" t="s">
        <v>2626</v>
      </c>
      <c r="D1465" s="610" t="str">
        <f t="shared" si="97"/>
        <v>Фото</v>
      </c>
      <c r="E1465" s="227" t="s">
        <v>351</v>
      </c>
      <c r="F1465" s="51">
        <v>3</v>
      </c>
      <c r="G1465" s="48">
        <f t="shared" si="99"/>
        <v>111.89999999999999</v>
      </c>
      <c r="H1465" s="75"/>
      <c r="I1465" s="47">
        <f t="shared" si="98"/>
        <v>0</v>
      </c>
      <c r="J1465" s="47" t="s">
        <v>8336</v>
      </c>
      <c r="K1465" s="610"/>
    </row>
    <row r="1466" spans="1:11">
      <c r="A1466" s="8">
        <v>12606</v>
      </c>
      <c r="B1466" s="2" t="s">
        <v>137</v>
      </c>
      <c r="C1466" s="32" t="s">
        <v>3135</v>
      </c>
      <c r="D1466" s="610" t="str">
        <f t="shared" si="97"/>
        <v>Фото</v>
      </c>
      <c r="E1466" s="227" t="s">
        <v>351</v>
      </c>
      <c r="F1466" s="51">
        <v>3</v>
      </c>
      <c r="G1466" s="48">
        <f t="shared" si="99"/>
        <v>111.89999999999999</v>
      </c>
      <c r="H1466" s="75"/>
      <c r="I1466" s="47">
        <f t="shared" si="98"/>
        <v>0</v>
      </c>
      <c r="J1466" s="47" t="s">
        <v>8337</v>
      </c>
      <c r="K1466" s="610"/>
    </row>
    <row r="1467" spans="1:11">
      <c r="A1467" s="37">
        <v>28079</v>
      </c>
      <c r="B1467" s="24" t="s">
        <v>137</v>
      </c>
      <c r="C1467" s="18" t="s">
        <v>3189</v>
      </c>
      <c r="D1467" s="610" t="str">
        <f t="shared" si="97"/>
        <v>Фото</v>
      </c>
      <c r="E1467" s="239" t="s">
        <v>351</v>
      </c>
      <c r="F1467" s="65">
        <v>1.5</v>
      </c>
      <c r="G1467" s="48">
        <f t="shared" si="99"/>
        <v>55.949999999999996</v>
      </c>
      <c r="H1467" s="75"/>
      <c r="I1467" s="47">
        <f t="shared" si="98"/>
        <v>0</v>
      </c>
      <c r="J1467" s="47" t="s">
        <v>6903</v>
      </c>
      <c r="K1467" s="610"/>
    </row>
    <row r="1468" spans="1:11">
      <c r="A1468" s="37">
        <v>28081</v>
      </c>
      <c r="B1468" s="24" t="s">
        <v>137</v>
      </c>
      <c r="C1468" s="21" t="s">
        <v>4569</v>
      </c>
      <c r="D1468" s="610" t="str">
        <f t="shared" si="97"/>
        <v>Фото</v>
      </c>
      <c r="E1468" s="239" t="s">
        <v>351</v>
      </c>
      <c r="F1468" s="65">
        <v>2</v>
      </c>
      <c r="G1468" s="48">
        <f t="shared" si="99"/>
        <v>74.599999999999994</v>
      </c>
      <c r="H1468" s="75"/>
      <c r="I1468" s="47">
        <f t="shared" si="98"/>
        <v>0</v>
      </c>
      <c r="J1468" s="47" t="s">
        <v>6904</v>
      </c>
      <c r="K1468" s="610"/>
    </row>
    <row r="1469" spans="1:11">
      <c r="A1469" s="37">
        <v>12814</v>
      </c>
      <c r="B1469" s="24" t="s">
        <v>137</v>
      </c>
      <c r="C1469" s="21" t="s">
        <v>3130</v>
      </c>
      <c r="D1469" s="610" t="str">
        <f t="shared" si="97"/>
        <v>Фото</v>
      </c>
      <c r="E1469" s="239" t="s">
        <v>351</v>
      </c>
      <c r="F1469" s="65">
        <v>3.5</v>
      </c>
      <c r="G1469" s="48">
        <f t="shared" si="99"/>
        <v>130.54999999999998</v>
      </c>
      <c r="H1469" s="75"/>
      <c r="I1469" s="47">
        <f t="shared" si="98"/>
        <v>0</v>
      </c>
      <c r="J1469" s="47" t="s">
        <v>8549</v>
      </c>
      <c r="K1469" s="610"/>
    </row>
    <row r="1470" spans="1:11">
      <c r="A1470" s="8">
        <v>22372</v>
      </c>
      <c r="B1470" s="23" t="s">
        <v>137</v>
      </c>
      <c r="C1470" s="20" t="s">
        <v>3970</v>
      </c>
      <c r="D1470" s="610" t="str">
        <f t="shared" si="97"/>
        <v>Фото</v>
      </c>
      <c r="E1470" s="484" t="s">
        <v>351</v>
      </c>
      <c r="F1470" s="51">
        <v>1.5</v>
      </c>
      <c r="G1470" s="48">
        <f t="shared" si="99"/>
        <v>55.949999999999996</v>
      </c>
      <c r="H1470" s="75"/>
      <c r="I1470" s="47">
        <f t="shared" si="98"/>
        <v>0</v>
      </c>
      <c r="J1470" s="47" t="s">
        <v>6838</v>
      </c>
      <c r="K1470" s="610"/>
    </row>
    <row r="1471" spans="1:11">
      <c r="A1471" s="8">
        <v>29976</v>
      </c>
      <c r="B1471" s="23" t="s">
        <v>137</v>
      </c>
      <c r="C1471" s="20" t="s">
        <v>4039</v>
      </c>
      <c r="D1471" s="610" t="str">
        <f t="shared" si="97"/>
        <v>Фото</v>
      </c>
      <c r="E1471" s="72" t="s">
        <v>351</v>
      </c>
      <c r="F1471" s="51">
        <v>0.5</v>
      </c>
      <c r="G1471" s="48">
        <f t="shared" si="99"/>
        <v>18.649999999999999</v>
      </c>
      <c r="H1471" s="75"/>
      <c r="I1471" s="47">
        <f t="shared" si="98"/>
        <v>0</v>
      </c>
      <c r="J1471" s="47" t="s">
        <v>6839</v>
      </c>
      <c r="K1471" s="610"/>
    </row>
    <row r="1472" spans="1:11">
      <c r="A1472" s="8">
        <v>12994</v>
      </c>
      <c r="B1472" s="23" t="s">
        <v>137</v>
      </c>
      <c r="C1472" s="20" t="s">
        <v>3457</v>
      </c>
      <c r="D1472" s="610" t="str">
        <f t="shared" si="97"/>
        <v>Фото</v>
      </c>
      <c r="E1472" s="484" t="s">
        <v>351</v>
      </c>
      <c r="F1472" s="51">
        <v>3.5</v>
      </c>
      <c r="G1472" s="48">
        <f t="shared" si="99"/>
        <v>130.54999999999998</v>
      </c>
      <c r="H1472" s="75"/>
      <c r="I1472" s="47">
        <f t="shared" si="98"/>
        <v>0</v>
      </c>
      <c r="J1472" s="47" t="s">
        <v>8715</v>
      </c>
      <c r="K1472" s="610"/>
    </row>
    <row r="1473" spans="1:11">
      <c r="A1473" s="8">
        <v>12831</v>
      </c>
      <c r="B1473" s="23" t="s">
        <v>137</v>
      </c>
      <c r="C1473" s="20" t="s">
        <v>2870</v>
      </c>
      <c r="D1473" s="610" t="str">
        <f t="shared" si="97"/>
        <v>Фото</v>
      </c>
      <c r="E1473" s="484" t="s">
        <v>351</v>
      </c>
      <c r="F1473" s="51">
        <v>5.5</v>
      </c>
      <c r="G1473" s="48">
        <f t="shared" si="99"/>
        <v>205.14999999999998</v>
      </c>
      <c r="H1473" s="75"/>
      <c r="I1473" s="47">
        <f t="shared" si="98"/>
        <v>0</v>
      </c>
      <c r="J1473" s="47" t="s">
        <v>8577</v>
      </c>
      <c r="K1473" s="610"/>
    </row>
    <row r="1474" spans="1:11">
      <c r="A1474" s="37">
        <v>28083</v>
      </c>
      <c r="B1474" s="24" t="s">
        <v>137</v>
      </c>
      <c r="C1474" s="21" t="s">
        <v>2868</v>
      </c>
      <c r="D1474" s="610" t="str">
        <f t="shared" si="97"/>
        <v>Фото</v>
      </c>
      <c r="E1474" s="239" t="s">
        <v>351</v>
      </c>
      <c r="F1474" s="65">
        <v>5.5</v>
      </c>
      <c r="G1474" s="48">
        <f t="shared" si="99"/>
        <v>205.14999999999998</v>
      </c>
      <c r="H1474" s="75"/>
      <c r="I1474" s="47">
        <f t="shared" si="98"/>
        <v>0</v>
      </c>
      <c r="J1474" s="47" t="s">
        <v>6866</v>
      </c>
      <c r="K1474" s="610"/>
    </row>
    <row r="1475" spans="1:11">
      <c r="A1475" s="8">
        <v>40551</v>
      </c>
      <c r="B1475" s="2" t="s">
        <v>137</v>
      </c>
      <c r="C1475" s="32" t="s">
        <v>2875</v>
      </c>
      <c r="D1475" s="610" t="str">
        <f t="shared" si="97"/>
        <v>Фото</v>
      </c>
      <c r="E1475" s="72" t="s">
        <v>351</v>
      </c>
      <c r="F1475" s="51">
        <v>3.5</v>
      </c>
      <c r="G1475" s="48">
        <f t="shared" si="99"/>
        <v>130.54999999999998</v>
      </c>
      <c r="H1475" s="75"/>
      <c r="I1475" s="47">
        <f t="shared" si="98"/>
        <v>0</v>
      </c>
      <c r="J1475" s="47" t="s">
        <v>6865</v>
      </c>
      <c r="K1475" s="610"/>
    </row>
    <row r="1476" spans="1:11">
      <c r="A1476" s="8">
        <v>11501</v>
      </c>
      <c r="B1476" s="2" t="s">
        <v>137</v>
      </c>
      <c r="C1476" s="32" t="s">
        <v>2924</v>
      </c>
      <c r="D1476" s="610" t="str">
        <f t="shared" si="97"/>
        <v>Фото</v>
      </c>
      <c r="E1476" s="346" t="s">
        <v>351</v>
      </c>
      <c r="F1476" s="51">
        <v>5</v>
      </c>
      <c r="G1476" s="48">
        <f t="shared" si="99"/>
        <v>186.5</v>
      </c>
      <c r="H1476" s="75"/>
      <c r="I1476" s="47">
        <f t="shared" si="98"/>
        <v>0</v>
      </c>
      <c r="J1476" s="47" t="s">
        <v>6864</v>
      </c>
      <c r="K1476" s="610"/>
    </row>
    <row r="1477" spans="1:11">
      <c r="A1477" s="37">
        <v>28071</v>
      </c>
      <c r="B1477" s="24" t="s">
        <v>137</v>
      </c>
      <c r="C1477" s="18" t="s">
        <v>3091</v>
      </c>
      <c r="D1477" s="610" t="str">
        <f t="shared" si="97"/>
        <v>Фото</v>
      </c>
      <c r="E1477" s="235" t="s">
        <v>351</v>
      </c>
      <c r="F1477" s="65">
        <v>4.5</v>
      </c>
      <c r="G1477" s="48">
        <f t="shared" si="99"/>
        <v>167.85</v>
      </c>
      <c r="H1477" s="75"/>
      <c r="I1477" s="47">
        <f t="shared" si="98"/>
        <v>0</v>
      </c>
      <c r="J1477" s="47" t="s">
        <v>6867</v>
      </c>
      <c r="K1477" s="610"/>
    </row>
    <row r="1478" spans="1:11">
      <c r="A1478" s="37">
        <v>11975</v>
      </c>
      <c r="B1478" s="364" t="s">
        <v>530</v>
      </c>
      <c r="C1478" s="18" t="s">
        <v>2408</v>
      </c>
      <c r="D1478" s="610" t="str">
        <f t="shared" si="97"/>
        <v>Фото</v>
      </c>
      <c r="E1478" s="235" t="s">
        <v>351</v>
      </c>
      <c r="F1478" s="65">
        <v>6</v>
      </c>
      <c r="G1478" s="48">
        <f t="shared" si="99"/>
        <v>223.79999999999998</v>
      </c>
      <c r="H1478" s="75"/>
      <c r="I1478" s="47">
        <f t="shared" si="98"/>
        <v>0</v>
      </c>
      <c r="J1478" s="47" t="s">
        <v>7883</v>
      </c>
      <c r="K1478" s="610"/>
    </row>
    <row r="1479" spans="1:11">
      <c r="A1479" s="37">
        <v>11976</v>
      </c>
      <c r="B1479" s="364" t="s">
        <v>530</v>
      </c>
      <c r="C1479" s="18" t="s">
        <v>2409</v>
      </c>
      <c r="D1479" s="610" t="str">
        <f t="shared" ref="D1479:D1542" si="100">HYPERLINK(J1479,"Фото")</f>
        <v>Фото</v>
      </c>
      <c r="E1479" s="235" t="s">
        <v>351</v>
      </c>
      <c r="F1479" s="65">
        <v>6.5</v>
      </c>
      <c r="G1479" s="48">
        <f t="shared" si="99"/>
        <v>242.45</v>
      </c>
      <c r="H1479" s="75"/>
      <c r="I1479" s="47">
        <f t="shared" si="98"/>
        <v>0</v>
      </c>
      <c r="J1479" s="47" t="s">
        <v>7884</v>
      </c>
      <c r="K1479" s="610"/>
    </row>
    <row r="1480" spans="1:11">
      <c r="A1480" s="37">
        <v>28085</v>
      </c>
      <c r="B1480" s="322" t="s">
        <v>47</v>
      </c>
      <c r="C1480" s="18" t="s">
        <v>832</v>
      </c>
      <c r="D1480" s="610" t="str">
        <f t="shared" si="100"/>
        <v>Фото</v>
      </c>
      <c r="E1480" s="235" t="s">
        <v>351</v>
      </c>
      <c r="F1480" s="65">
        <v>4.5</v>
      </c>
      <c r="G1480" s="48">
        <f t="shared" si="99"/>
        <v>167.85</v>
      </c>
      <c r="H1480" s="75"/>
      <c r="I1480" s="47">
        <f t="shared" ref="I1480:I1497" si="101">F1480*H1480</f>
        <v>0</v>
      </c>
      <c r="J1480" s="47" t="s">
        <v>6808</v>
      </c>
      <c r="K1480" s="610"/>
    </row>
    <row r="1481" spans="1:11">
      <c r="A1481" s="37">
        <v>11977</v>
      </c>
      <c r="B1481" s="364" t="s">
        <v>530</v>
      </c>
      <c r="C1481" s="18" t="s">
        <v>2410</v>
      </c>
      <c r="D1481" s="610" t="str">
        <f t="shared" si="100"/>
        <v>Фото</v>
      </c>
      <c r="E1481" s="235" t="s">
        <v>351</v>
      </c>
      <c r="F1481" s="65">
        <v>8.5</v>
      </c>
      <c r="G1481" s="48">
        <f t="shared" si="99"/>
        <v>317.04999999999995</v>
      </c>
      <c r="H1481" s="75"/>
      <c r="I1481" s="47">
        <f t="shared" si="101"/>
        <v>0</v>
      </c>
      <c r="J1481" s="47" t="s">
        <v>7885</v>
      </c>
      <c r="K1481" s="610"/>
    </row>
    <row r="1482" spans="1:11">
      <c r="A1482" s="37">
        <v>12068</v>
      </c>
      <c r="B1482" s="7" t="s">
        <v>137</v>
      </c>
      <c r="C1482" s="18" t="s">
        <v>2465</v>
      </c>
      <c r="D1482" s="610" t="str">
        <f t="shared" si="100"/>
        <v>Фото</v>
      </c>
      <c r="E1482" s="235" t="s">
        <v>351</v>
      </c>
      <c r="F1482" s="65">
        <v>6</v>
      </c>
      <c r="G1482" s="48">
        <f t="shared" si="99"/>
        <v>223.79999999999998</v>
      </c>
      <c r="H1482" s="75"/>
      <c r="I1482" s="47">
        <f t="shared" si="101"/>
        <v>0</v>
      </c>
      <c r="J1482" s="47" t="s">
        <v>8093</v>
      </c>
      <c r="K1482" s="610"/>
    </row>
    <row r="1483" spans="1:11">
      <c r="A1483" s="37">
        <v>13872</v>
      </c>
      <c r="B1483" s="455" t="s">
        <v>133</v>
      </c>
      <c r="C1483" s="18" t="s">
        <v>3973</v>
      </c>
      <c r="D1483" s="610" t="str">
        <f t="shared" si="100"/>
        <v>Фото</v>
      </c>
      <c r="E1483" s="534" t="s">
        <v>134</v>
      </c>
      <c r="F1483" s="65">
        <v>7</v>
      </c>
      <c r="G1483" s="48">
        <f t="shared" si="99"/>
        <v>261.09999999999997</v>
      </c>
      <c r="H1483" s="75"/>
      <c r="I1483" s="47">
        <f t="shared" si="101"/>
        <v>0</v>
      </c>
      <c r="J1483" s="47" t="s">
        <v>8613</v>
      </c>
      <c r="K1483" s="610"/>
    </row>
    <row r="1484" spans="1:11">
      <c r="A1484" s="6">
        <v>11048</v>
      </c>
      <c r="B1484" s="304" t="s">
        <v>154</v>
      </c>
      <c r="C1484" s="32" t="s">
        <v>3756</v>
      </c>
      <c r="D1484" s="610" t="str">
        <f t="shared" si="100"/>
        <v>Фото</v>
      </c>
      <c r="E1484" s="72" t="s">
        <v>351</v>
      </c>
      <c r="F1484" s="51">
        <v>26</v>
      </c>
      <c r="G1484" s="48">
        <f t="shared" si="99"/>
        <v>969.8</v>
      </c>
      <c r="H1484" s="75"/>
      <c r="I1484" s="47">
        <f t="shared" si="101"/>
        <v>0</v>
      </c>
      <c r="J1484" s="47" t="s">
        <v>6807</v>
      </c>
      <c r="K1484" s="610"/>
    </row>
    <row r="1485" spans="1:11">
      <c r="A1485" s="37">
        <v>11244</v>
      </c>
      <c r="B1485" s="304" t="s">
        <v>154</v>
      </c>
      <c r="C1485" s="512" t="s">
        <v>3758</v>
      </c>
      <c r="D1485" s="610" t="str">
        <f t="shared" si="100"/>
        <v>Фото</v>
      </c>
      <c r="E1485" s="235" t="s">
        <v>351</v>
      </c>
      <c r="F1485" s="65">
        <v>24</v>
      </c>
      <c r="G1485" s="48">
        <f t="shared" si="99"/>
        <v>895.19999999999993</v>
      </c>
      <c r="H1485" s="75"/>
      <c r="I1485" s="47">
        <f t="shared" si="101"/>
        <v>0</v>
      </c>
      <c r="J1485" s="47" t="s">
        <v>6806</v>
      </c>
      <c r="K1485" s="610"/>
    </row>
    <row r="1486" spans="1:11">
      <c r="A1486" s="37">
        <v>13885</v>
      </c>
      <c r="B1486" s="304" t="s">
        <v>154</v>
      </c>
      <c r="C1486" s="512" t="s">
        <v>3995</v>
      </c>
      <c r="D1486" s="610" t="str">
        <f t="shared" si="100"/>
        <v>Фото</v>
      </c>
      <c r="E1486" s="534" t="s">
        <v>134</v>
      </c>
      <c r="F1486" s="65">
        <v>28</v>
      </c>
      <c r="G1486" s="48">
        <f t="shared" ref="G1486:G1497" si="102">I$2*F1486</f>
        <v>1044.3999999999999</v>
      </c>
      <c r="H1486" s="75"/>
      <c r="I1486" s="47">
        <f t="shared" si="101"/>
        <v>0</v>
      </c>
      <c r="J1486" s="47" t="s">
        <v>8846</v>
      </c>
      <c r="K1486" s="610"/>
    </row>
    <row r="1487" spans="1:11">
      <c r="A1487" s="37">
        <v>28086</v>
      </c>
      <c r="B1487" s="24" t="s">
        <v>137</v>
      </c>
      <c r="C1487" s="18" t="s">
        <v>4394</v>
      </c>
      <c r="D1487" s="610" t="str">
        <f t="shared" si="100"/>
        <v>Фото</v>
      </c>
      <c r="E1487" s="239" t="s">
        <v>351</v>
      </c>
      <c r="F1487" s="65">
        <v>1.8</v>
      </c>
      <c r="G1487" s="48">
        <f t="shared" si="102"/>
        <v>67.14</v>
      </c>
      <c r="H1487" s="75"/>
      <c r="I1487" s="47">
        <f t="shared" si="101"/>
        <v>0</v>
      </c>
      <c r="J1487" s="47" t="s">
        <v>8034</v>
      </c>
      <c r="K1487" s="610"/>
    </row>
    <row r="1488" spans="1:11">
      <c r="A1488" s="37">
        <v>11378</v>
      </c>
      <c r="B1488" s="7" t="s">
        <v>137</v>
      </c>
      <c r="C1488" s="18" t="s">
        <v>668</v>
      </c>
      <c r="D1488" s="610" t="str">
        <f t="shared" si="100"/>
        <v>Фото</v>
      </c>
      <c r="E1488" s="228" t="s">
        <v>351</v>
      </c>
      <c r="F1488" s="65">
        <v>2</v>
      </c>
      <c r="G1488" s="48">
        <f t="shared" si="102"/>
        <v>74.599999999999994</v>
      </c>
      <c r="H1488" s="75"/>
      <c r="I1488" s="47">
        <f t="shared" si="101"/>
        <v>0</v>
      </c>
      <c r="J1488" s="47" t="s">
        <v>6921</v>
      </c>
      <c r="K1488" s="610"/>
    </row>
    <row r="1489" spans="1:11">
      <c r="A1489" s="8">
        <v>40690</v>
      </c>
      <c r="B1489" s="23" t="s">
        <v>137</v>
      </c>
      <c r="C1489" s="20" t="s">
        <v>2430</v>
      </c>
      <c r="D1489" s="610" t="str">
        <f t="shared" si="100"/>
        <v>Фото</v>
      </c>
      <c r="E1489" s="228" t="s">
        <v>351</v>
      </c>
      <c r="F1489" s="51">
        <v>2</v>
      </c>
      <c r="G1489" s="48">
        <f t="shared" si="102"/>
        <v>74.599999999999994</v>
      </c>
      <c r="H1489" s="75"/>
      <c r="I1489" s="47">
        <f t="shared" si="101"/>
        <v>0</v>
      </c>
      <c r="J1489" s="47" t="s">
        <v>7957</v>
      </c>
      <c r="K1489" s="610"/>
    </row>
    <row r="1490" spans="1:11">
      <c r="A1490" s="8">
        <v>22380</v>
      </c>
      <c r="B1490" s="23" t="s">
        <v>137</v>
      </c>
      <c r="C1490" s="20" t="s">
        <v>3733</v>
      </c>
      <c r="D1490" s="610" t="str">
        <f t="shared" si="100"/>
        <v>Фото</v>
      </c>
      <c r="E1490" s="72" t="s">
        <v>351</v>
      </c>
      <c r="F1490" s="51">
        <v>0.3</v>
      </c>
      <c r="G1490" s="48">
        <f t="shared" si="102"/>
        <v>11.19</v>
      </c>
      <c r="H1490" s="75"/>
      <c r="I1490" s="47">
        <f t="shared" si="101"/>
        <v>0</v>
      </c>
      <c r="J1490" s="47" t="s">
        <v>6955</v>
      </c>
      <c r="K1490" s="610"/>
    </row>
    <row r="1491" spans="1:11">
      <c r="A1491" s="8">
        <v>12624</v>
      </c>
      <c r="B1491" s="6" t="s">
        <v>137</v>
      </c>
      <c r="C1491" s="20" t="s">
        <v>4037</v>
      </c>
      <c r="D1491" s="610" t="str">
        <f t="shared" si="100"/>
        <v>Фото</v>
      </c>
      <c r="E1491" s="72" t="s">
        <v>351</v>
      </c>
      <c r="F1491" s="51">
        <v>3.5</v>
      </c>
      <c r="G1491" s="48">
        <f t="shared" si="102"/>
        <v>130.54999999999998</v>
      </c>
      <c r="H1491" s="75"/>
      <c r="I1491" s="47">
        <f t="shared" si="101"/>
        <v>0</v>
      </c>
      <c r="J1491" s="47" t="s">
        <v>8353</v>
      </c>
      <c r="K1491" s="610"/>
    </row>
    <row r="1492" spans="1:11">
      <c r="A1492" s="8">
        <v>12775</v>
      </c>
      <c r="B1492" s="6" t="s">
        <v>137</v>
      </c>
      <c r="C1492" s="20" t="s">
        <v>3384</v>
      </c>
      <c r="D1492" s="610" t="str">
        <f t="shared" si="100"/>
        <v>Фото</v>
      </c>
      <c r="E1492" s="72" t="s">
        <v>351</v>
      </c>
      <c r="F1492" s="51">
        <v>3</v>
      </c>
      <c r="G1492" s="48">
        <f t="shared" si="102"/>
        <v>111.89999999999999</v>
      </c>
      <c r="H1492" s="75"/>
      <c r="I1492" s="47">
        <f t="shared" si="101"/>
        <v>0</v>
      </c>
      <c r="J1492" s="47" t="s">
        <v>8512</v>
      </c>
      <c r="K1492" s="610"/>
    </row>
    <row r="1493" spans="1:11">
      <c r="A1493" s="8">
        <v>22381</v>
      </c>
      <c r="B1493" s="23" t="s">
        <v>137</v>
      </c>
      <c r="C1493" s="32" t="s">
        <v>1403</v>
      </c>
      <c r="D1493" s="610" t="str">
        <f t="shared" si="100"/>
        <v>Фото</v>
      </c>
      <c r="E1493" s="72" t="s">
        <v>351</v>
      </c>
      <c r="F1493" s="51">
        <v>2</v>
      </c>
      <c r="G1493" s="48">
        <f t="shared" si="102"/>
        <v>74.599999999999994</v>
      </c>
      <c r="H1493" s="75"/>
      <c r="I1493" s="47">
        <f t="shared" si="101"/>
        <v>0</v>
      </c>
      <c r="J1493" s="47" t="s">
        <v>6936</v>
      </c>
      <c r="K1493" s="610"/>
    </row>
    <row r="1494" spans="1:11">
      <c r="A1494" s="8">
        <v>22382</v>
      </c>
      <c r="B1494" s="23" t="s">
        <v>137</v>
      </c>
      <c r="C1494" s="20" t="s">
        <v>2265</v>
      </c>
      <c r="D1494" s="610" t="str">
        <f t="shared" si="100"/>
        <v>Фото</v>
      </c>
      <c r="E1494" s="72" t="s">
        <v>351</v>
      </c>
      <c r="F1494" s="51">
        <v>3</v>
      </c>
      <c r="G1494" s="48">
        <f t="shared" si="102"/>
        <v>111.89999999999999</v>
      </c>
      <c r="H1494" s="75"/>
      <c r="I1494" s="47">
        <f t="shared" si="101"/>
        <v>0</v>
      </c>
      <c r="J1494" s="47" t="s">
        <v>6846</v>
      </c>
      <c r="K1494" s="610"/>
    </row>
    <row r="1495" spans="1:11">
      <c r="A1495" s="8">
        <v>12955</v>
      </c>
      <c r="B1495" s="23" t="s">
        <v>137</v>
      </c>
      <c r="C1495" s="20" t="s">
        <v>3315</v>
      </c>
      <c r="D1495" s="610" t="str">
        <f t="shared" si="100"/>
        <v>Фото</v>
      </c>
      <c r="E1495" s="72" t="s">
        <v>351</v>
      </c>
      <c r="F1495" s="51">
        <v>1.5</v>
      </c>
      <c r="G1495" s="48">
        <f t="shared" si="102"/>
        <v>55.949999999999996</v>
      </c>
      <c r="H1495" s="75"/>
      <c r="I1495" s="47">
        <f t="shared" si="101"/>
        <v>0</v>
      </c>
      <c r="J1495" s="47" t="s">
        <v>8677</v>
      </c>
      <c r="K1495" s="610"/>
    </row>
    <row r="1496" spans="1:11">
      <c r="A1496" s="8">
        <v>12596</v>
      </c>
      <c r="B1496" s="6" t="s">
        <v>137</v>
      </c>
      <c r="C1496" s="20" t="s">
        <v>3313</v>
      </c>
      <c r="D1496" s="610" t="str">
        <f t="shared" si="100"/>
        <v>Фото</v>
      </c>
      <c r="E1496" s="72" t="s">
        <v>351</v>
      </c>
      <c r="F1496" s="51">
        <v>2</v>
      </c>
      <c r="G1496" s="48">
        <f t="shared" si="102"/>
        <v>74.599999999999994</v>
      </c>
      <c r="H1496" s="75"/>
      <c r="I1496" s="47">
        <f t="shared" si="101"/>
        <v>0</v>
      </c>
      <c r="J1496" s="47" t="s">
        <v>8327</v>
      </c>
      <c r="K1496" s="610"/>
    </row>
    <row r="1497" spans="1:11">
      <c r="A1497" s="6">
        <v>34039</v>
      </c>
      <c r="B1497" s="23" t="s">
        <v>137</v>
      </c>
      <c r="C1497" s="17" t="s">
        <v>3366</v>
      </c>
      <c r="D1497" s="610" t="str">
        <f t="shared" si="100"/>
        <v>Фото</v>
      </c>
      <c r="E1497" s="72" t="s">
        <v>351</v>
      </c>
      <c r="F1497" s="51">
        <v>2.5</v>
      </c>
      <c r="G1497" s="48">
        <f t="shared" si="102"/>
        <v>93.25</v>
      </c>
      <c r="H1497" s="75"/>
      <c r="I1497" s="47">
        <f t="shared" si="101"/>
        <v>0</v>
      </c>
      <c r="J1497" s="47" t="s">
        <v>6927</v>
      </c>
      <c r="K1497" s="610"/>
    </row>
    <row r="1498" spans="1:11" ht="17.399999999999999">
      <c r="A1498" s="163"/>
      <c r="B1498" s="383" t="s">
        <v>1754</v>
      </c>
      <c r="C1498" s="154" t="s">
        <v>1343</v>
      </c>
      <c r="D1498" s="610"/>
      <c r="E1498" s="243"/>
      <c r="F1498" s="160"/>
      <c r="G1498" s="147"/>
      <c r="H1498" s="164"/>
      <c r="I1498" s="149"/>
      <c r="J1498" s="149" t="e">
        <v>#N/A</v>
      </c>
      <c r="K1498" s="610"/>
    </row>
    <row r="1499" spans="1:11" ht="113.25" customHeight="1">
      <c r="A1499" s="6"/>
      <c r="C1499" s="100"/>
      <c r="D1499" s="610"/>
      <c r="E1499" s="238"/>
      <c r="F1499" s="104"/>
      <c r="G1499" s="105"/>
      <c r="H1499" s="106"/>
      <c r="I1499" s="107"/>
      <c r="J1499" s="107" t="e">
        <v>#N/A</v>
      </c>
      <c r="K1499" s="610"/>
    </row>
    <row r="1500" spans="1:11">
      <c r="A1500" s="9">
        <v>40572</v>
      </c>
      <c r="B1500" s="24" t="s">
        <v>137</v>
      </c>
      <c r="C1500" s="373" t="s">
        <v>3842</v>
      </c>
      <c r="D1500" s="610" t="str">
        <f t="shared" si="100"/>
        <v>Фото</v>
      </c>
      <c r="E1500" s="239" t="s">
        <v>351</v>
      </c>
      <c r="F1500" s="52">
        <v>32</v>
      </c>
      <c r="G1500" s="48">
        <f t="shared" ref="G1500:G1531" si="103">I$2*F1500</f>
        <v>1193.5999999999999</v>
      </c>
      <c r="H1500" s="77"/>
      <c r="I1500" s="47">
        <f t="shared" ref="I1500:I1531" si="104">F1500*H1500</f>
        <v>0</v>
      </c>
      <c r="J1500" s="47" t="s">
        <v>5414</v>
      </c>
      <c r="K1500" s="610"/>
    </row>
    <row r="1501" spans="1:11">
      <c r="A1501" s="9">
        <v>11565</v>
      </c>
      <c r="B1501" s="7" t="s">
        <v>137</v>
      </c>
      <c r="C1501" s="373" t="s">
        <v>3773</v>
      </c>
      <c r="D1501" s="610" t="str">
        <f t="shared" si="100"/>
        <v>Фото</v>
      </c>
      <c r="E1501" s="228" t="s">
        <v>351</v>
      </c>
      <c r="F1501" s="52">
        <v>38</v>
      </c>
      <c r="G1501" s="48">
        <f t="shared" si="103"/>
        <v>1417.3999999999999</v>
      </c>
      <c r="H1501" s="77"/>
      <c r="I1501" s="47">
        <f t="shared" si="104"/>
        <v>0</v>
      </c>
      <c r="J1501" s="47" t="s">
        <v>5444</v>
      </c>
      <c r="K1501" s="610"/>
    </row>
    <row r="1502" spans="1:11">
      <c r="A1502" s="9">
        <v>40573</v>
      </c>
      <c r="B1502" s="24" t="s">
        <v>137</v>
      </c>
      <c r="C1502" s="373" t="s">
        <v>1408</v>
      </c>
      <c r="D1502" s="610" t="str">
        <f t="shared" si="100"/>
        <v>Фото</v>
      </c>
      <c r="E1502" s="484" t="s">
        <v>351</v>
      </c>
      <c r="F1502" s="52">
        <v>25</v>
      </c>
      <c r="G1502" s="48">
        <f t="shared" si="103"/>
        <v>932.49999999999989</v>
      </c>
      <c r="H1502" s="77"/>
      <c r="I1502" s="47">
        <f t="shared" si="104"/>
        <v>0</v>
      </c>
      <c r="J1502" s="47" t="s">
        <v>8214</v>
      </c>
      <c r="K1502" s="610"/>
    </row>
    <row r="1503" spans="1:11">
      <c r="A1503" s="9">
        <v>12132</v>
      </c>
      <c r="B1503" s="24" t="s">
        <v>137</v>
      </c>
      <c r="C1503" s="373" t="s">
        <v>2617</v>
      </c>
      <c r="D1503" s="610" t="str">
        <f t="shared" si="100"/>
        <v>Фото</v>
      </c>
      <c r="E1503" s="484" t="s">
        <v>351</v>
      </c>
      <c r="F1503" s="52">
        <v>25</v>
      </c>
      <c r="G1503" s="48">
        <f t="shared" si="103"/>
        <v>932.49999999999989</v>
      </c>
      <c r="H1503" s="77"/>
      <c r="I1503" s="47">
        <f t="shared" si="104"/>
        <v>0</v>
      </c>
      <c r="J1503" s="47" t="s">
        <v>8254</v>
      </c>
      <c r="K1503" s="610"/>
    </row>
    <row r="1504" spans="1:11">
      <c r="A1504" s="9">
        <v>12133</v>
      </c>
      <c r="B1504" s="24" t="s">
        <v>137</v>
      </c>
      <c r="C1504" s="373" t="s">
        <v>2618</v>
      </c>
      <c r="D1504" s="610" t="str">
        <f t="shared" si="100"/>
        <v>Фото</v>
      </c>
      <c r="E1504" s="484" t="s">
        <v>351</v>
      </c>
      <c r="F1504" s="52">
        <v>25</v>
      </c>
      <c r="G1504" s="48">
        <f t="shared" si="103"/>
        <v>932.49999999999989</v>
      </c>
      <c r="H1504" s="77"/>
      <c r="I1504" s="47">
        <f t="shared" si="104"/>
        <v>0</v>
      </c>
      <c r="J1504" s="47" t="s">
        <v>8255</v>
      </c>
      <c r="K1504" s="610"/>
    </row>
    <row r="1505" spans="1:11">
      <c r="A1505" s="6">
        <v>40190</v>
      </c>
      <c r="B1505" s="23" t="s">
        <v>137</v>
      </c>
      <c r="C1505" s="17" t="s">
        <v>4275</v>
      </c>
      <c r="D1505" s="610" t="str">
        <f t="shared" si="100"/>
        <v>Фото</v>
      </c>
      <c r="E1505" s="72" t="s">
        <v>351</v>
      </c>
      <c r="F1505" s="51">
        <v>9</v>
      </c>
      <c r="G1505" s="48">
        <f t="shared" si="103"/>
        <v>335.7</v>
      </c>
      <c r="H1505" s="75"/>
      <c r="I1505" s="47">
        <f t="shared" si="104"/>
        <v>0</v>
      </c>
      <c r="J1505" s="47" t="s">
        <v>6538</v>
      </c>
      <c r="K1505" s="610"/>
    </row>
    <row r="1506" spans="1:11">
      <c r="A1506" s="6">
        <v>40443</v>
      </c>
      <c r="B1506" s="23" t="s">
        <v>137</v>
      </c>
      <c r="C1506" s="17" t="s">
        <v>4276</v>
      </c>
      <c r="D1506" s="610" t="str">
        <f t="shared" si="100"/>
        <v>Фото</v>
      </c>
      <c r="E1506" s="72" t="s">
        <v>351</v>
      </c>
      <c r="F1506" s="51">
        <v>10</v>
      </c>
      <c r="G1506" s="48">
        <f t="shared" si="103"/>
        <v>373</v>
      </c>
      <c r="H1506" s="75"/>
      <c r="I1506" s="47">
        <f t="shared" si="104"/>
        <v>0</v>
      </c>
      <c r="J1506" s="47" t="s">
        <v>6539</v>
      </c>
      <c r="K1506" s="610"/>
    </row>
    <row r="1507" spans="1:11">
      <c r="A1507" s="16">
        <v>40519</v>
      </c>
      <c r="B1507" s="94" t="s">
        <v>137</v>
      </c>
      <c r="C1507" s="33" t="s">
        <v>4277</v>
      </c>
      <c r="D1507" s="610" t="str">
        <f t="shared" si="100"/>
        <v>Фото</v>
      </c>
      <c r="E1507" s="344" t="s">
        <v>351</v>
      </c>
      <c r="F1507" s="68">
        <v>1.5</v>
      </c>
      <c r="G1507" s="48">
        <f t="shared" si="103"/>
        <v>55.949999999999996</v>
      </c>
      <c r="H1507" s="75"/>
      <c r="I1507" s="47">
        <f t="shared" si="104"/>
        <v>0</v>
      </c>
      <c r="J1507" s="47" t="s">
        <v>6571</v>
      </c>
      <c r="K1507" s="610"/>
    </row>
    <row r="1508" spans="1:11">
      <c r="A1508" s="37">
        <v>15069</v>
      </c>
      <c r="B1508" s="24" t="s">
        <v>137</v>
      </c>
      <c r="C1508" s="18" t="s">
        <v>4271</v>
      </c>
      <c r="D1508" s="610" t="str">
        <f t="shared" si="100"/>
        <v>Фото</v>
      </c>
      <c r="E1508" s="239" t="s">
        <v>351</v>
      </c>
      <c r="F1508" s="49">
        <v>12</v>
      </c>
      <c r="G1508" s="48">
        <f t="shared" si="103"/>
        <v>447.59999999999997</v>
      </c>
      <c r="H1508" s="77"/>
      <c r="I1508" s="47">
        <f t="shared" si="104"/>
        <v>0</v>
      </c>
      <c r="J1508" s="47" t="s">
        <v>6530</v>
      </c>
      <c r="K1508" s="610"/>
    </row>
    <row r="1509" spans="1:11">
      <c r="A1509" s="37">
        <v>13216</v>
      </c>
      <c r="B1509" s="24" t="s">
        <v>137</v>
      </c>
      <c r="C1509" s="18" t="s">
        <v>4571</v>
      </c>
      <c r="D1509" s="610" t="str">
        <f t="shared" si="100"/>
        <v>Фото</v>
      </c>
      <c r="E1509" s="566" t="s">
        <v>351</v>
      </c>
      <c r="F1509" s="65">
        <v>7.5</v>
      </c>
      <c r="G1509" s="48">
        <f t="shared" si="103"/>
        <v>279.75</v>
      </c>
      <c r="H1509" s="77"/>
      <c r="I1509" s="47">
        <f t="shared" si="104"/>
        <v>0</v>
      </c>
      <c r="J1509" s="47" t="s">
        <v>6541</v>
      </c>
      <c r="K1509" s="610"/>
    </row>
    <row r="1510" spans="1:11">
      <c r="A1510" s="6">
        <v>14433</v>
      </c>
      <c r="B1510" s="23" t="s">
        <v>137</v>
      </c>
      <c r="C1510" s="31" t="s">
        <v>4286</v>
      </c>
      <c r="D1510" s="610" t="str">
        <f t="shared" si="100"/>
        <v>Фото</v>
      </c>
      <c r="E1510" s="72" t="s">
        <v>351</v>
      </c>
      <c r="F1510" s="51">
        <v>0.3</v>
      </c>
      <c r="G1510" s="48">
        <f t="shared" si="103"/>
        <v>11.19</v>
      </c>
      <c r="H1510" s="75"/>
      <c r="I1510" s="47">
        <f t="shared" si="104"/>
        <v>0</v>
      </c>
      <c r="J1510" s="47" t="s">
        <v>6957</v>
      </c>
      <c r="K1510" s="610"/>
    </row>
    <row r="1511" spans="1:11" ht="14.4">
      <c r="A1511" s="37">
        <v>40574</v>
      </c>
      <c r="B1511" s="24" t="s">
        <v>137</v>
      </c>
      <c r="C1511" s="21" t="s">
        <v>4278</v>
      </c>
      <c r="D1511" s="610" t="str">
        <f t="shared" si="100"/>
        <v>Фото</v>
      </c>
      <c r="E1511" s="239" t="s">
        <v>351</v>
      </c>
      <c r="F1511" s="64">
        <v>18</v>
      </c>
      <c r="G1511" s="48">
        <f t="shared" si="103"/>
        <v>671.4</v>
      </c>
      <c r="H1511" s="77"/>
      <c r="I1511" s="47">
        <f t="shared" si="104"/>
        <v>0</v>
      </c>
      <c r="J1511" s="47" t="s">
        <v>8057</v>
      </c>
      <c r="K1511" s="610"/>
    </row>
    <row r="1512" spans="1:11">
      <c r="A1512" s="9">
        <v>40227</v>
      </c>
      <c r="B1512" s="24" t="s">
        <v>137</v>
      </c>
      <c r="C1512" s="19" t="s">
        <v>4279</v>
      </c>
      <c r="D1512" s="610" t="str">
        <f t="shared" si="100"/>
        <v>Фото</v>
      </c>
      <c r="E1512" s="239" t="s">
        <v>351</v>
      </c>
      <c r="F1512" s="52">
        <v>45</v>
      </c>
      <c r="G1512" s="48">
        <f t="shared" si="103"/>
        <v>1678.4999999999998</v>
      </c>
      <c r="H1512" s="77"/>
      <c r="I1512" s="47">
        <f t="shared" si="104"/>
        <v>0</v>
      </c>
      <c r="J1512" s="47" t="s">
        <v>5413</v>
      </c>
      <c r="K1512" s="610"/>
    </row>
    <row r="1513" spans="1:11">
      <c r="A1513" s="9">
        <v>11564</v>
      </c>
      <c r="B1513" s="7" t="s">
        <v>137</v>
      </c>
      <c r="C1513" s="19" t="s">
        <v>3845</v>
      </c>
      <c r="D1513" s="610" t="str">
        <f t="shared" si="100"/>
        <v>Фото</v>
      </c>
      <c r="E1513" s="228" t="s">
        <v>351</v>
      </c>
      <c r="F1513" s="52">
        <v>52</v>
      </c>
      <c r="G1513" s="48">
        <f t="shared" si="103"/>
        <v>1939.6</v>
      </c>
      <c r="H1513" s="77"/>
      <c r="I1513" s="47">
        <f t="shared" si="104"/>
        <v>0</v>
      </c>
      <c r="J1513" s="47" t="s">
        <v>5443</v>
      </c>
      <c r="K1513" s="610"/>
    </row>
    <row r="1514" spans="1:11">
      <c r="A1514" s="9">
        <v>12988</v>
      </c>
      <c r="B1514" s="7" t="s">
        <v>137</v>
      </c>
      <c r="C1514" s="19" t="s">
        <v>4272</v>
      </c>
      <c r="D1514" s="610" t="str">
        <f t="shared" si="100"/>
        <v>Фото</v>
      </c>
      <c r="E1514" s="228" t="s">
        <v>351</v>
      </c>
      <c r="F1514" s="52">
        <v>0.8</v>
      </c>
      <c r="G1514" s="48">
        <f t="shared" si="103"/>
        <v>29.84</v>
      </c>
      <c r="H1514" s="77"/>
      <c r="I1514" s="47">
        <f t="shared" si="104"/>
        <v>0</v>
      </c>
      <c r="J1514" s="47" t="s">
        <v>8709</v>
      </c>
      <c r="K1514" s="610"/>
    </row>
    <row r="1515" spans="1:11">
      <c r="A1515" s="10">
        <v>29972</v>
      </c>
      <c r="B1515" s="24" t="s">
        <v>137</v>
      </c>
      <c r="C1515" s="19" t="s">
        <v>4280</v>
      </c>
      <c r="D1515" s="610" t="str">
        <f t="shared" si="100"/>
        <v>Фото</v>
      </c>
      <c r="E1515" s="235" t="s">
        <v>351</v>
      </c>
      <c r="F1515" s="52">
        <v>0.3</v>
      </c>
      <c r="G1515" s="48">
        <f t="shared" si="103"/>
        <v>11.19</v>
      </c>
      <c r="H1515" s="76"/>
      <c r="I1515" s="47">
        <f t="shared" si="104"/>
        <v>0</v>
      </c>
      <c r="J1515" s="47" t="s">
        <v>4947</v>
      </c>
      <c r="K1515" s="610"/>
    </row>
    <row r="1516" spans="1:11">
      <c r="A1516" s="37">
        <v>29012</v>
      </c>
      <c r="B1516" s="24" t="s">
        <v>137</v>
      </c>
      <c r="C1516" s="18" t="s">
        <v>4570</v>
      </c>
      <c r="D1516" s="610" t="str">
        <f t="shared" si="100"/>
        <v>Фото</v>
      </c>
      <c r="E1516" s="239" t="s">
        <v>351</v>
      </c>
      <c r="F1516" s="65">
        <v>15</v>
      </c>
      <c r="G1516" s="48">
        <f t="shared" si="103"/>
        <v>559.5</v>
      </c>
      <c r="H1516" s="77"/>
      <c r="I1516" s="47">
        <f t="shared" si="104"/>
        <v>0</v>
      </c>
      <c r="J1516" s="47" t="s">
        <v>6513</v>
      </c>
      <c r="K1516" s="610"/>
    </row>
    <row r="1517" spans="1:11">
      <c r="A1517" s="37">
        <v>15012</v>
      </c>
      <c r="B1517" s="24" t="s">
        <v>137</v>
      </c>
      <c r="C1517" s="18" t="s">
        <v>4282</v>
      </c>
      <c r="D1517" s="610" t="str">
        <f t="shared" si="100"/>
        <v>Фото</v>
      </c>
      <c r="E1517" s="239" t="s">
        <v>351</v>
      </c>
      <c r="F1517" s="65">
        <v>22</v>
      </c>
      <c r="G1517" s="48">
        <f t="shared" si="103"/>
        <v>820.59999999999991</v>
      </c>
      <c r="H1517" s="77"/>
      <c r="I1517" s="47">
        <f t="shared" si="104"/>
        <v>0</v>
      </c>
      <c r="J1517" s="47" t="s">
        <v>6503</v>
      </c>
      <c r="K1517" s="610"/>
    </row>
    <row r="1518" spans="1:11">
      <c r="A1518" s="10">
        <v>29223</v>
      </c>
      <c r="B1518" s="24" t="s">
        <v>137</v>
      </c>
      <c r="C1518" s="21" t="s">
        <v>4284</v>
      </c>
      <c r="D1518" s="610" t="str">
        <f t="shared" si="100"/>
        <v>Фото</v>
      </c>
      <c r="E1518" s="239" t="s">
        <v>351</v>
      </c>
      <c r="F1518" s="65">
        <v>32</v>
      </c>
      <c r="G1518" s="48">
        <f t="shared" si="103"/>
        <v>1193.5999999999999</v>
      </c>
      <c r="H1518" s="77"/>
      <c r="I1518" s="47">
        <f t="shared" si="104"/>
        <v>0</v>
      </c>
      <c r="J1518" s="47" t="s">
        <v>6501</v>
      </c>
      <c r="K1518" s="610"/>
    </row>
    <row r="1519" spans="1:11">
      <c r="A1519" s="37">
        <v>15003</v>
      </c>
      <c r="B1519" s="24" t="s">
        <v>137</v>
      </c>
      <c r="C1519" s="18" t="s">
        <v>4285</v>
      </c>
      <c r="D1519" s="610" t="str">
        <f t="shared" si="100"/>
        <v>Фото</v>
      </c>
      <c r="E1519" s="344" t="s">
        <v>351</v>
      </c>
      <c r="F1519" s="65">
        <v>290</v>
      </c>
      <c r="G1519" s="48">
        <f t="shared" si="103"/>
        <v>10817</v>
      </c>
      <c r="H1519" s="77"/>
      <c r="I1519" s="47">
        <f t="shared" si="104"/>
        <v>0</v>
      </c>
      <c r="J1519" s="47" t="s">
        <v>5410</v>
      </c>
      <c r="K1519" s="610"/>
    </row>
    <row r="1520" spans="1:11">
      <c r="A1520" s="37">
        <v>11966</v>
      </c>
      <c r="B1520" s="9" t="s">
        <v>137</v>
      </c>
      <c r="C1520" s="18" t="s">
        <v>2398</v>
      </c>
      <c r="D1520" s="610" t="str">
        <f t="shared" si="100"/>
        <v>Фото</v>
      </c>
      <c r="E1520" s="569" t="s">
        <v>134</v>
      </c>
      <c r="F1520" s="65">
        <v>14</v>
      </c>
      <c r="G1520" s="48">
        <f t="shared" si="103"/>
        <v>522.19999999999993</v>
      </c>
      <c r="H1520" s="77"/>
      <c r="I1520" s="47">
        <f t="shared" si="104"/>
        <v>0</v>
      </c>
      <c r="J1520" s="47" t="s">
        <v>7873</v>
      </c>
      <c r="K1520" s="610"/>
    </row>
    <row r="1521" spans="1:11" ht="14.4">
      <c r="A1521" s="10">
        <v>40575</v>
      </c>
      <c r="B1521" s="24" t="s">
        <v>137</v>
      </c>
      <c r="C1521" s="21" t="s">
        <v>1409</v>
      </c>
      <c r="D1521" s="610" t="str">
        <f t="shared" si="100"/>
        <v>Фото</v>
      </c>
      <c r="E1521" s="239" t="s">
        <v>351</v>
      </c>
      <c r="F1521" s="64">
        <v>15</v>
      </c>
      <c r="G1521" s="48">
        <f t="shared" si="103"/>
        <v>559.5</v>
      </c>
      <c r="H1521" s="77"/>
      <c r="I1521" s="47">
        <f t="shared" si="104"/>
        <v>0</v>
      </c>
      <c r="J1521" s="47" t="s">
        <v>5377</v>
      </c>
      <c r="K1521" s="610"/>
    </row>
    <row r="1522" spans="1:11">
      <c r="A1522" s="10">
        <v>29968</v>
      </c>
      <c r="B1522" s="24" t="s">
        <v>137</v>
      </c>
      <c r="C1522" s="21" t="s">
        <v>4281</v>
      </c>
      <c r="D1522" s="610" t="str">
        <f t="shared" si="100"/>
        <v>Фото</v>
      </c>
      <c r="E1522" s="239" t="s">
        <v>351</v>
      </c>
      <c r="F1522" s="65">
        <v>15</v>
      </c>
      <c r="G1522" s="48">
        <f t="shared" si="103"/>
        <v>559.5</v>
      </c>
      <c r="H1522" s="77"/>
      <c r="I1522" s="47">
        <f t="shared" si="104"/>
        <v>0</v>
      </c>
      <c r="J1522" s="47" t="s">
        <v>5378</v>
      </c>
      <c r="K1522" s="610"/>
    </row>
    <row r="1523" spans="1:11">
      <c r="A1523" s="10">
        <v>12504</v>
      </c>
      <c r="B1523" s="7" t="s">
        <v>137</v>
      </c>
      <c r="C1523" s="21" t="s">
        <v>1410</v>
      </c>
      <c r="D1523" s="610" t="str">
        <f t="shared" si="100"/>
        <v>Фото</v>
      </c>
      <c r="E1523" s="239" t="s">
        <v>351</v>
      </c>
      <c r="F1523" s="65">
        <v>3</v>
      </c>
      <c r="G1523" s="48">
        <f t="shared" si="103"/>
        <v>111.89999999999999</v>
      </c>
      <c r="H1523" s="77"/>
      <c r="I1523" s="47">
        <f t="shared" si="104"/>
        <v>0</v>
      </c>
      <c r="J1523" s="47" t="s">
        <v>8054</v>
      </c>
      <c r="K1523" s="610"/>
    </row>
    <row r="1524" spans="1:11">
      <c r="A1524" s="37">
        <v>29013</v>
      </c>
      <c r="B1524" s="24" t="s">
        <v>137</v>
      </c>
      <c r="C1524" s="18" t="s">
        <v>4056</v>
      </c>
      <c r="D1524" s="610" t="str">
        <f t="shared" si="100"/>
        <v>Фото</v>
      </c>
      <c r="E1524" s="239" t="s">
        <v>351</v>
      </c>
      <c r="F1524" s="65">
        <v>5</v>
      </c>
      <c r="G1524" s="48">
        <f t="shared" si="103"/>
        <v>186.5</v>
      </c>
      <c r="H1524" s="77"/>
      <c r="I1524" s="47">
        <f t="shared" si="104"/>
        <v>0</v>
      </c>
      <c r="J1524" s="47" t="s">
        <v>6544</v>
      </c>
      <c r="K1524" s="610"/>
    </row>
    <row r="1525" spans="1:11">
      <c r="A1525" s="37">
        <v>13867</v>
      </c>
      <c r="B1525" s="24" t="s">
        <v>137</v>
      </c>
      <c r="C1525" s="18" t="s">
        <v>4042</v>
      </c>
      <c r="D1525" s="610" t="str">
        <f t="shared" si="100"/>
        <v>Фото</v>
      </c>
      <c r="E1525" s="239" t="s">
        <v>351</v>
      </c>
      <c r="F1525" s="65">
        <v>4</v>
      </c>
      <c r="G1525" s="48">
        <f t="shared" si="103"/>
        <v>149.19999999999999</v>
      </c>
      <c r="H1525" s="77"/>
      <c r="I1525" s="47">
        <f t="shared" si="104"/>
        <v>0</v>
      </c>
      <c r="J1525" s="47" t="s">
        <v>8865</v>
      </c>
      <c r="K1525" s="610"/>
    </row>
    <row r="1526" spans="1:11">
      <c r="A1526" s="6">
        <v>34091</v>
      </c>
      <c r="B1526" s="23" t="s">
        <v>137</v>
      </c>
      <c r="C1526" s="17" t="s">
        <v>4287</v>
      </c>
      <c r="D1526" s="610" t="str">
        <f t="shared" si="100"/>
        <v>Фото</v>
      </c>
      <c r="E1526" s="533" t="s">
        <v>134</v>
      </c>
      <c r="F1526" s="51">
        <v>180</v>
      </c>
      <c r="G1526" s="48">
        <f t="shared" si="103"/>
        <v>6713.9999999999991</v>
      </c>
      <c r="H1526" s="75"/>
      <c r="I1526" s="47">
        <f t="shared" si="104"/>
        <v>0</v>
      </c>
      <c r="J1526" s="47" t="s">
        <v>5411</v>
      </c>
      <c r="K1526" s="610"/>
    </row>
    <row r="1527" spans="1:11">
      <c r="A1527" s="6">
        <v>34064</v>
      </c>
      <c r="B1527" s="23" t="s">
        <v>137</v>
      </c>
      <c r="C1527" s="17" t="s">
        <v>1411</v>
      </c>
      <c r="D1527" s="610" t="str">
        <f t="shared" si="100"/>
        <v>Фото</v>
      </c>
      <c r="E1527" s="72" t="s">
        <v>351</v>
      </c>
      <c r="F1527" s="51">
        <v>12</v>
      </c>
      <c r="G1527" s="48">
        <f t="shared" si="103"/>
        <v>447.59999999999997</v>
      </c>
      <c r="H1527" s="75"/>
      <c r="I1527" s="47">
        <f t="shared" si="104"/>
        <v>0</v>
      </c>
      <c r="J1527" s="47" t="s">
        <v>6504</v>
      </c>
      <c r="K1527" s="610"/>
    </row>
    <row r="1528" spans="1:11">
      <c r="A1528" s="37">
        <v>11252</v>
      </c>
      <c r="B1528" s="2" t="s">
        <v>137</v>
      </c>
      <c r="C1528" s="18" t="s">
        <v>4273</v>
      </c>
      <c r="D1528" s="610" t="str">
        <f t="shared" si="100"/>
        <v>Фото</v>
      </c>
      <c r="E1528" s="533" t="s">
        <v>134</v>
      </c>
      <c r="F1528" s="65">
        <v>155</v>
      </c>
      <c r="G1528" s="48">
        <f t="shared" si="103"/>
        <v>5781.5</v>
      </c>
      <c r="H1528" s="75"/>
      <c r="I1528" s="47">
        <f t="shared" si="104"/>
        <v>0</v>
      </c>
      <c r="J1528" s="47" t="s">
        <v>5412</v>
      </c>
      <c r="K1528" s="610"/>
    </row>
    <row r="1529" spans="1:11">
      <c r="A1529" s="37">
        <v>29014</v>
      </c>
      <c r="B1529" s="2" t="s">
        <v>137</v>
      </c>
      <c r="C1529" s="18" t="s">
        <v>4274</v>
      </c>
      <c r="D1529" s="610" t="str">
        <f t="shared" si="100"/>
        <v>Фото</v>
      </c>
      <c r="E1529" s="228" t="s">
        <v>351</v>
      </c>
      <c r="F1529" s="65">
        <v>13</v>
      </c>
      <c r="G1529" s="48">
        <f t="shared" si="103"/>
        <v>484.9</v>
      </c>
      <c r="H1529" s="75"/>
      <c r="I1529" s="47">
        <f t="shared" si="104"/>
        <v>0</v>
      </c>
      <c r="J1529" s="47" t="s">
        <v>6521</v>
      </c>
      <c r="K1529" s="610"/>
    </row>
    <row r="1530" spans="1:11">
      <c r="A1530" s="37">
        <v>11745</v>
      </c>
      <c r="B1530" s="7" t="s">
        <v>137</v>
      </c>
      <c r="C1530" s="18" t="s">
        <v>1766</v>
      </c>
      <c r="D1530" s="610" t="str">
        <f t="shared" si="100"/>
        <v>Фото</v>
      </c>
      <c r="E1530" s="228" t="s">
        <v>351</v>
      </c>
      <c r="F1530" s="65">
        <v>18</v>
      </c>
      <c r="G1530" s="48">
        <f t="shared" si="103"/>
        <v>671.4</v>
      </c>
      <c r="H1530" s="77"/>
      <c r="I1530" s="47">
        <f t="shared" si="104"/>
        <v>0</v>
      </c>
      <c r="J1530" s="47" t="s">
        <v>7450</v>
      </c>
      <c r="K1530" s="610"/>
    </row>
    <row r="1531" spans="1:11">
      <c r="A1531" s="37">
        <v>15058</v>
      </c>
      <c r="B1531" s="24" t="s">
        <v>137</v>
      </c>
      <c r="C1531" s="18" t="s">
        <v>1845</v>
      </c>
      <c r="D1531" s="610" t="str">
        <f t="shared" si="100"/>
        <v>Фото</v>
      </c>
      <c r="E1531" s="239" t="s">
        <v>351</v>
      </c>
      <c r="F1531" s="65">
        <v>18</v>
      </c>
      <c r="G1531" s="48">
        <f t="shared" si="103"/>
        <v>671.4</v>
      </c>
      <c r="H1531" s="77"/>
      <c r="I1531" s="47">
        <f t="shared" si="104"/>
        <v>0</v>
      </c>
      <c r="J1531" s="47" t="s">
        <v>6510</v>
      </c>
      <c r="K1531" s="610"/>
    </row>
    <row r="1532" spans="1:11">
      <c r="A1532" s="8">
        <v>22407</v>
      </c>
      <c r="B1532" s="23" t="s">
        <v>137</v>
      </c>
      <c r="C1532" s="32" t="s">
        <v>4288</v>
      </c>
      <c r="D1532" s="610" t="str">
        <f t="shared" si="100"/>
        <v>Фото</v>
      </c>
      <c r="E1532" s="239" t="s">
        <v>351</v>
      </c>
      <c r="F1532" s="51">
        <v>1.8</v>
      </c>
      <c r="G1532" s="48">
        <f t="shared" ref="G1532:G1563" si="105">I$2*F1532</f>
        <v>67.14</v>
      </c>
      <c r="H1532" s="77"/>
      <c r="I1532" s="47">
        <f t="shared" ref="I1532:I1563" si="106">F1532*H1532</f>
        <v>0</v>
      </c>
      <c r="J1532" s="47" t="s">
        <v>6564</v>
      </c>
      <c r="K1532" s="610"/>
    </row>
    <row r="1533" spans="1:11">
      <c r="A1533" s="8">
        <v>22408</v>
      </c>
      <c r="B1533" s="23" t="s">
        <v>137</v>
      </c>
      <c r="C1533" s="32" t="s">
        <v>3544</v>
      </c>
      <c r="D1533" s="610" t="str">
        <f t="shared" si="100"/>
        <v>Фото</v>
      </c>
      <c r="E1533" s="239" t="s">
        <v>351</v>
      </c>
      <c r="F1533" s="51">
        <v>45</v>
      </c>
      <c r="G1533" s="48">
        <f t="shared" si="105"/>
        <v>1678.4999999999998</v>
      </c>
      <c r="H1533" s="77"/>
      <c r="I1533" s="47">
        <f t="shared" si="106"/>
        <v>0</v>
      </c>
      <c r="J1533" s="47" t="s">
        <v>5415</v>
      </c>
      <c r="K1533" s="610"/>
    </row>
    <row r="1534" spans="1:11">
      <c r="A1534" s="8">
        <v>11372</v>
      </c>
      <c r="B1534" s="23" t="s">
        <v>137</v>
      </c>
      <c r="C1534" s="20" t="s">
        <v>4283</v>
      </c>
      <c r="D1534" s="610" t="str">
        <f t="shared" si="100"/>
        <v>Фото</v>
      </c>
      <c r="E1534" s="239" t="s">
        <v>351</v>
      </c>
      <c r="F1534" s="51">
        <v>11</v>
      </c>
      <c r="G1534" s="48">
        <f t="shared" si="105"/>
        <v>410.29999999999995</v>
      </c>
      <c r="H1534" s="77"/>
      <c r="I1534" s="47">
        <f t="shared" si="106"/>
        <v>0</v>
      </c>
      <c r="J1534" s="47" t="s">
        <v>6535</v>
      </c>
      <c r="K1534" s="610"/>
    </row>
    <row r="1535" spans="1:11">
      <c r="A1535" s="37">
        <v>29016</v>
      </c>
      <c r="B1535" s="24" t="s">
        <v>137</v>
      </c>
      <c r="C1535" s="18" t="s">
        <v>1412</v>
      </c>
      <c r="D1535" s="610" t="str">
        <f t="shared" si="100"/>
        <v>Фото</v>
      </c>
      <c r="E1535" s="239" t="s">
        <v>351</v>
      </c>
      <c r="F1535" s="49">
        <v>2</v>
      </c>
      <c r="G1535" s="48">
        <f t="shared" si="105"/>
        <v>74.599999999999994</v>
      </c>
      <c r="H1535" s="77"/>
      <c r="I1535" s="47">
        <f t="shared" si="106"/>
        <v>0</v>
      </c>
      <c r="J1535" s="47" t="s">
        <v>6556</v>
      </c>
      <c r="K1535" s="610"/>
    </row>
    <row r="1536" spans="1:11">
      <c r="A1536" s="37">
        <v>29015</v>
      </c>
      <c r="B1536" s="24" t="s">
        <v>137</v>
      </c>
      <c r="C1536" s="18" t="s">
        <v>4291</v>
      </c>
      <c r="D1536" s="610" t="str">
        <f t="shared" si="100"/>
        <v>Фото</v>
      </c>
      <c r="E1536" s="239" t="s">
        <v>351</v>
      </c>
      <c r="F1536" s="49">
        <v>20</v>
      </c>
      <c r="G1536" s="48">
        <f t="shared" si="105"/>
        <v>746</v>
      </c>
      <c r="H1536" s="77"/>
      <c r="I1536" s="47">
        <f t="shared" si="106"/>
        <v>0</v>
      </c>
      <c r="J1536" s="47" t="s">
        <v>5417</v>
      </c>
      <c r="K1536" s="610"/>
    </row>
    <row r="1537" spans="1:11">
      <c r="A1537" s="8">
        <v>22410</v>
      </c>
      <c r="B1537" s="23" t="s">
        <v>137</v>
      </c>
      <c r="C1537" s="20" t="s">
        <v>4289</v>
      </c>
      <c r="D1537" s="610" t="str">
        <f t="shared" si="100"/>
        <v>Фото</v>
      </c>
      <c r="E1537" s="239" t="s">
        <v>351</v>
      </c>
      <c r="F1537" s="51">
        <v>2</v>
      </c>
      <c r="G1537" s="48">
        <f t="shared" si="105"/>
        <v>74.599999999999994</v>
      </c>
      <c r="H1537" s="77"/>
      <c r="I1537" s="47">
        <f t="shared" si="106"/>
        <v>0</v>
      </c>
      <c r="J1537" s="47" t="s">
        <v>6560</v>
      </c>
      <c r="K1537" s="610"/>
    </row>
    <row r="1538" spans="1:11">
      <c r="A1538" s="37">
        <v>40357</v>
      </c>
      <c r="B1538" s="24" t="s">
        <v>137</v>
      </c>
      <c r="C1538" s="18" t="s">
        <v>4290</v>
      </c>
      <c r="D1538" s="610" t="str">
        <f t="shared" si="100"/>
        <v>Фото</v>
      </c>
      <c r="E1538" s="239" t="s">
        <v>351</v>
      </c>
      <c r="F1538" s="49">
        <v>2</v>
      </c>
      <c r="G1538" s="48">
        <f t="shared" si="105"/>
        <v>74.599999999999994</v>
      </c>
      <c r="H1538" s="77"/>
      <c r="I1538" s="47">
        <f t="shared" si="106"/>
        <v>0</v>
      </c>
      <c r="J1538" s="47" t="s">
        <v>6559</v>
      </c>
      <c r="K1538" s="610"/>
    </row>
    <row r="1539" spans="1:11">
      <c r="A1539" s="6">
        <v>40193</v>
      </c>
      <c r="B1539" s="23" t="s">
        <v>137</v>
      </c>
      <c r="C1539" s="17" t="s">
        <v>1413</v>
      </c>
      <c r="D1539" s="610" t="str">
        <f t="shared" si="100"/>
        <v>Фото</v>
      </c>
      <c r="E1539" s="566" t="s">
        <v>351</v>
      </c>
      <c r="F1539" s="51">
        <v>3</v>
      </c>
      <c r="G1539" s="48">
        <f t="shared" si="105"/>
        <v>111.89999999999999</v>
      </c>
      <c r="H1539" s="75"/>
      <c r="I1539" s="47">
        <f t="shared" si="106"/>
        <v>0</v>
      </c>
      <c r="J1539" s="47" t="s">
        <v>6525</v>
      </c>
      <c r="K1539" s="610"/>
    </row>
    <row r="1540" spans="1:11">
      <c r="A1540" s="6">
        <v>11649</v>
      </c>
      <c r="B1540" s="2" t="s">
        <v>137</v>
      </c>
      <c r="C1540" s="31" t="s">
        <v>777</v>
      </c>
      <c r="D1540" s="610" t="str">
        <f t="shared" si="100"/>
        <v>Фото</v>
      </c>
      <c r="E1540" s="227" t="s">
        <v>351</v>
      </c>
      <c r="F1540" s="51">
        <v>3.5</v>
      </c>
      <c r="G1540" s="48">
        <f t="shared" si="105"/>
        <v>130.54999999999998</v>
      </c>
      <c r="H1540" s="75"/>
      <c r="I1540" s="47">
        <f t="shared" si="106"/>
        <v>0</v>
      </c>
      <c r="J1540" s="47" t="s">
        <v>6526</v>
      </c>
      <c r="K1540" s="610"/>
    </row>
    <row r="1541" spans="1:11">
      <c r="A1541" s="6">
        <v>40192</v>
      </c>
      <c r="B1541" s="23" t="s">
        <v>137</v>
      </c>
      <c r="C1541" s="17" t="s">
        <v>1414</v>
      </c>
      <c r="D1541" s="610" t="str">
        <f t="shared" si="100"/>
        <v>Фото</v>
      </c>
      <c r="E1541" s="533" t="s">
        <v>134</v>
      </c>
      <c r="F1541" s="51">
        <v>3.5</v>
      </c>
      <c r="G1541" s="48">
        <f t="shared" si="105"/>
        <v>130.54999999999998</v>
      </c>
      <c r="H1541" s="75"/>
      <c r="I1541" s="47">
        <f t="shared" si="106"/>
        <v>0</v>
      </c>
      <c r="J1541" s="47" t="s">
        <v>6527</v>
      </c>
      <c r="K1541" s="610"/>
    </row>
    <row r="1542" spans="1:11">
      <c r="A1542" s="6">
        <v>11650</v>
      </c>
      <c r="B1542" s="2" t="s">
        <v>137</v>
      </c>
      <c r="C1542" s="31" t="s">
        <v>778</v>
      </c>
      <c r="D1542" s="610" t="str">
        <f t="shared" si="100"/>
        <v>Фото</v>
      </c>
      <c r="E1542" s="533" t="s">
        <v>134</v>
      </c>
      <c r="F1542" s="51">
        <v>4</v>
      </c>
      <c r="G1542" s="48">
        <f t="shared" si="105"/>
        <v>149.19999999999999</v>
      </c>
      <c r="H1542" s="75"/>
      <c r="I1542" s="47">
        <f t="shared" si="106"/>
        <v>0</v>
      </c>
      <c r="J1542" s="47" t="s">
        <v>6528</v>
      </c>
      <c r="K1542" s="610"/>
    </row>
    <row r="1543" spans="1:11">
      <c r="A1543" s="6">
        <v>40194</v>
      </c>
      <c r="B1543" s="23" t="s">
        <v>137</v>
      </c>
      <c r="C1543" s="17" t="s">
        <v>1415</v>
      </c>
      <c r="D1543" s="610" t="str">
        <f t="shared" ref="D1543:D1606" si="107">HYPERLINK(J1543,"Фото")</f>
        <v>Фото</v>
      </c>
      <c r="E1543" s="72" t="s">
        <v>351</v>
      </c>
      <c r="F1543" s="51">
        <v>3</v>
      </c>
      <c r="G1543" s="48">
        <f t="shared" si="105"/>
        <v>111.89999999999999</v>
      </c>
      <c r="H1543" s="75"/>
      <c r="I1543" s="47">
        <f t="shared" si="106"/>
        <v>0</v>
      </c>
      <c r="J1543" s="47" t="s">
        <v>6529</v>
      </c>
      <c r="K1543" s="610"/>
    </row>
    <row r="1544" spans="1:11">
      <c r="A1544" s="6">
        <v>40198</v>
      </c>
      <c r="B1544" s="2" t="s">
        <v>137</v>
      </c>
      <c r="C1544" s="31" t="s">
        <v>4292</v>
      </c>
      <c r="D1544" s="610" t="str">
        <f t="shared" si="107"/>
        <v>Фото</v>
      </c>
      <c r="E1544" s="72" t="s">
        <v>351</v>
      </c>
      <c r="F1544" s="51">
        <v>8</v>
      </c>
      <c r="G1544" s="48">
        <f t="shared" si="105"/>
        <v>298.39999999999998</v>
      </c>
      <c r="H1544" s="75"/>
      <c r="I1544" s="47">
        <f t="shared" si="106"/>
        <v>0</v>
      </c>
      <c r="J1544" s="47" t="s">
        <v>6524</v>
      </c>
      <c r="K1544" s="610"/>
    </row>
    <row r="1545" spans="1:11">
      <c r="A1545" s="6">
        <v>40200</v>
      </c>
      <c r="B1545" s="23" t="s">
        <v>137</v>
      </c>
      <c r="C1545" s="17" t="s">
        <v>4292</v>
      </c>
      <c r="D1545" s="610" t="str">
        <f t="shared" si="107"/>
        <v>Фото</v>
      </c>
      <c r="E1545" s="72" t="s">
        <v>351</v>
      </c>
      <c r="F1545" s="51">
        <v>11</v>
      </c>
      <c r="G1545" s="48">
        <f t="shared" si="105"/>
        <v>410.29999999999995</v>
      </c>
      <c r="H1545" s="75"/>
      <c r="I1545" s="47">
        <f t="shared" si="106"/>
        <v>0</v>
      </c>
      <c r="J1545" s="47" t="s">
        <v>6523</v>
      </c>
      <c r="K1545" s="610"/>
    </row>
    <row r="1546" spans="1:11">
      <c r="A1546" s="6">
        <v>40195</v>
      </c>
      <c r="B1546" s="23" t="s">
        <v>137</v>
      </c>
      <c r="C1546" s="17" t="s">
        <v>1416</v>
      </c>
      <c r="D1546" s="610" t="str">
        <f t="shared" si="107"/>
        <v>Фото</v>
      </c>
      <c r="E1546" s="72" t="s">
        <v>351</v>
      </c>
      <c r="F1546" s="51">
        <v>9</v>
      </c>
      <c r="G1546" s="48">
        <f t="shared" si="105"/>
        <v>335.7</v>
      </c>
      <c r="H1546" s="75"/>
      <c r="I1546" s="47">
        <f t="shared" si="106"/>
        <v>0</v>
      </c>
      <c r="J1546" s="47" t="s">
        <v>6522</v>
      </c>
      <c r="K1546" s="610"/>
    </row>
    <row r="1547" spans="1:11">
      <c r="A1547" s="6">
        <v>40372</v>
      </c>
      <c r="B1547" s="23" t="s">
        <v>137</v>
      </c>
      <c r="C1547" s="20" t="s">
        <v>744</v>
      </c>
      <c r="D1547" s="610" t="str">
        <f t="shared" si="107"/>
        <v>Фото</v>
      </c>
      <c r="E1547" s="72" t="s">
        <v>351</v>
      </c>
      <c r="F1547" s="51">
        <v>4.5</v>
      </c>
      <c r="G1547" s="48">
        <f t="shared" si="105"/>
        <v>167.85</v>
      </c>
      <c r="H1547" s="75"/>
      <c r="I1547" s="47">
        <f t="shared" si="106"/>
        <v>0</v>
      </c>
      <c r="J1547" s="47" t="s">
        <v>6540</v>
      </c>
      <c r="K1547" s="610"/>
    </row>
    <row r="1548" spans="1:11">
      <c r="A1548" s="8">
        <v>22416</v>
      </c>
      <c r="B1548" s="23" t="s">
        <v>137</v>
      </c>
      <c r="C1548" s="20" t="s">
        <v>4572</v>
      </c>
      <c r="D1548" s="610" t="str">
        <f t="shared" si="107"/>
        <v>Фото</v>
      </c>
      <c r="E1548" s="235" t="s">
        <v>351</v>
      </c>
      <c r="F1548" s="51">
        <v>12</v>
      </c>
      <c r="G1548" s="48">
        <f t="shared" si="105"/>
        <v>447.59999999999997</v>
      </c>
      <c r="H1548" s="77"/>
      <c r="I1548" s="47">
        <f t="shared" si="106"/>
        <v>0</v>
      </c>
      <c r="J1548" s="47" t="s">
        <v>6517</v>
      </c>
      <c r="K1548" s="610"/>
    </row>
    <row r="1549" spans="1:11">
      <c r="A1549" s="8">
        <v>22412</v>
      </c>
      <c r="B1549" s="23" t="s">
        <v>137</v>
      </c>
      <c r="C1549" s="20" t="s">
        <v>1417</v>
      </c>
      <c r="D1549" s="610" t="str">
        <f t="shared" si="107"/>
        <v>Фото</v>
      </c>
      <c r="E1549" s="235" t="s">
        <v>351</v>
      </c>
      <c r="F1549" s="51">
        <v>5</v>
      </c>
      <c r="G1549" s="48">
        <f t="shared" si="105"/>
        <v>186.5</v>
      </c>
      <c r="H1549" s="77"/>
      <c r="I1549" s="47">
        <f t="shared" si="106"/>
        <v>0</v>
      </c>
      <c r="J1549" s="47" t="s">
        <v>6550</v>
      </c>
      <c r="K1549" s="610"/>
    </row>
    <row r="1550" spans="1:11">
      <c r="A1550" s="8">
        <v>40694</v>
      </c>
      <c r="B1550" s="23" t="s">
        <v>137</v>
      </c>
      <c r="C1550" s="32" t="s">
        <v>3356</v>
      </c>
      <c r="D1550" s="610" t="str">
        <f t="shared" si="107"/>
        <v>Фото</v>
      </c>
      <c r="E1550" s="235" t="s">
        <v>351</v>
      </c>
      <c r="F1550" s="51">
        <v>3</v>
      </c>
      <c r="G1550" s="48">
        <f t="shared" si="105"/>
        <v>111.89999999999999</v>
      </c>
      <c r="H1550" s="77"/>
      <c r="I1550" s="47">
        <f t="shared" si="106"/>
        <v>0</v>
      </c>
      <c r="J1550" s="47" t="s">
        <v>6546</v>
      </c>
      <c r="K1550" s="610"/>
    </row>
    <row r="1551" spans="1:11">
      <c r="A1551" s="8">
        <v>11983</v>
      </c>
      <c r="B1551" s="6" t="s">
        <v>137</v>
      </c>
      <c r="C1551" s="32" t="s">
        <v>2416</v>
      </c>
      <c r="D1551" s="610" t="str">
        <f t="shared" si="107"/>
        <v>Фото</v>
      </c>
      <c r="E1551" s="235" t="s">
        <v>351</v>
      </c>
      <c r="F1551" s="51">
        <v>3</v>
      </c>
      <c r="G1551" s="48">
        <f t="shared" si="105"/>
        <v>111.89999999999999</v>
      </c>
      <c r="H1551" s="77"/>
      <c r="I1551" s="47">
        <f t="shared" si="106"/>
        <v>0</v>
      </c>
      <c r="J1551" s="47" t="s">
        <v>7912</v>
      </c>
      <c r="K1551" s="610"/>
    </row>
    <row r="1552" spans="1:11">
      <c r="A1552" s="8">
        <v>22413</v>
      </c>
      <c r="B1552" s="23" t="s">
        <v>137</v>
      </c>
      <c r="C1552" s="20" t="s">
        <v>4270</v>
      </c>
      <c r="D1552" s="610" t="str">
        <f t="shared" si="107"/>
        <v>Фото</v>
      </c>
      <c r="E1552" s="239" t="s">
        <v>351</v>
      </c>
      <c r="F1552" s="51">
        <v>2.5</v>
      </c>
      <c r="G1552" s="48">
        <f t="shared" si="105"/>
        <v>93.25</v>
      </c>
      <c r="H1552" s="75"/>
      <c r="I1552" s="47">
        <f t="shared" si="106"/>
        <v>0</v>
      </c>
      <c r="J1552" s="47" t="s">
        <v>6558</v>
      </c>
      <c r="K1552" s="610"/>
    </row>
    <row r="1553" spans="1:11">
      <c r="A1553" s="6">
        <v>40191</v>
      </c>
      <c r="B1553" s="23" t="s">
        <v>137</v>
      </c>
      <c r="C1553" s="17" t="s">
        <v>1418</v>
      </c>
      <c r="D1553" s="610" t="str">
        <f t="shared" si="107"/>
        <v>Фото</v>
      </c>
      <c r="E1553" s="508" t="s">
        <v>351</v>
      </c>
      <c r="F1553" s="51">
        <v>2</v>
      </c>
      <c r="G1553" s="48">
        <f t="shared" si="105"/>
        <v>74.599999999999994</v>
      </c>
      <c r="H1553" s="77"/>
      <c r="I1553" s="47">
        <f t="shared" si="106"/>
        <v>0</v>
      </c>
      <c r="J1553" s="47" t="s">
        <v>6557</v>
      </c>
      <c r="K1553" s="610"/>
    </row>
    <row r="1554" spans="1:11">
      <c r="A1554" s="37">
        <v>13215</v>
      </c>
      <c r="B1554" s="24" t="s">
        <v>137</v>
      </c>
      <c r="C1554" s="18" t="s">
        <v>3725</v>
      </c>
      <c r="D1554" s="610" t="str">
        <f t="shared" si="107"/>
        <v>Фото</v>
      </c>
      <c r="E1554" s="239" t="s">
        <v>351</v>
      </c>
      <c r="F1554" s="65">
        <v>20</v>
      </c>
      <c r="G1554" s="48">
        <f t="shared" si="105"/>
        <v>746</v>
      </c>
      <c r="H1554" s="77"/>
      <c r="I1554" s="47">
        <f t="shared" si="106"/>
        <v>0</v>
      </c>
      <c r="J1554" s="47" t="s">
        <v>6505</v>
      </c>
      <c r="K1554" s="610"/>
    </row>
    <row r="1555" spans="1:11" ht="14.4">
      <c r="A1555" s="37">
        <v>40520</v>
      </c>
      <c r="B1555" s="24" t="s">
        <v>137</v>
      </c>
      <c r="C1555" s="18" t="s">
        <v>2400</v>
      </c>
      <c r="D1555" s="610" t="str">
        <f t="shared" si="107"/>
        <v>Фото</v>
      </c>
      <c r="E1555" s="484" t="s">
        <v>351</v>
      </c>
      <c r="F1555" s="64">
        <v>3</v>
      </c>
      <c r="G1555" s="48">
        <f t="shared" si="105"/>
        <v>111.89999999999999</v>
      </c>
      <c r="H1555" s="77"/>
      <c r="I1555" s="47">
        <f t="shared" si="106"/>
        <v>0</v>
      </c>
      <c r="J1555" s="47" t="s">
        <v>6570</v>
      </c>
      <c r="K1555" s="610"/>
    </row>
    <row r="1556" spans="1:11" ht="14.4">
      <c r="A1556" s="37">
        <v>11971</v>
      </c>
      <c r="B1556" s="9" t="s">
        <v>137</v>
      </c>
      <c r="C1556" s="18" t="s">
        <v>2405</v>
      </c>
      <c r="D1556" s="610" t="str">
        <f t="shared" si="107"/>
        <v>Фото</v>
      </c>
      <c r="E1556" s="239" t="s">
        <v>351</v>
      </c>
      <c r="F1556" s="64">
        <v>2</v>
      </c>
      <c r="G1556" s="48">
        <f t="shared" si="105"/>
        <v>74.599999999999994</v>
      </c>
      <c r="H1556" s="77"/>
      <c r="I1556" s="47">
        <f t="shared" si="106"/>
        <v>0</v>
      </c>
      <c r="J1556" s="47" t="s">
        <v>7880</v>
      </c>
      <c r="K1556" s="610"/>
    </row>
    <row r="1557" spans="1:11" ht="14.4">
      <c r="A1557" s="37">
        <v>11574</v>
      </c>
      <c r="B1557" s="7" t="s">
        <v>137</v>
      </c>
      <c r="C1557" s="18" t="s">
        <v>706</v>
      </c>
      <c r="D1557" s="610" t="str">
        <f t="shared" si="107"/>
        <v>Фото</v>
      </c>
      <c r="E1557" s="228" t="s">
        <v>351</v>
      </c>
      <c r="F1557" s="64">
        <v>3.5</v>
      </c>
      <c r="G1557" s="48">
        <f t="shared" si="105"/>
        <v>130.54999999999998</v>
      </c>
      <c r="H1557" s="77"/>
      <c r="I1557" s="47">
        <f t="shared" si="106"/>
        <v>0</v>
      </c>
      <c r="J1557" s="47" t="s">
        <v>6555</v>
      </c>
      <c r="K1557" s="610"/>
    </row>
    <row r="1558" spans="1:11" ht="14.4">
      <c r="A1558" s="37">
        <v>12738</v>
      </c>
      <c r="B1558" s="7" t="s">
        <v>137</v>
      </c>
      <c r="C1558" s="18" t="s">
        <v>2773</v>
      </c>
      <c r="D1558" s="610" t="str">
        <f t="shared" si="107"/>
        <v>Фото</v>
      </c>
      <c r="E1558" s="228" t="s">
        <v>351</v>
      </c>
      <c r="F1558" s="64">
        <v>1.5</v>
      </c>
      <c r="G1558" s="48">
        <f t="shared" si="105"/>
        <v>55.949999999999996</v>
      </c>
      <c r="H1558" s="77"/>
      <c r="I1558" s="47">
        <f t="shared" si="106"/>
        <v>0</v>
      </c>
      <c r="J1558" s="47" t="s">
        <v>8476</v>
      </c>
      <c r="K1558" s="610"/>
    </row>
    <row r="1559" spans="1:11">
      <c r="A1559" s="8">
        <v>22415</v>
      </c>
      <c r="B1559" s="7" t="s">
        <v>137</v>
      </c>
      <c r="C1559" s="20" t="s">
        <v>4505</v>
      </c>
      <c r="D1559" s="610" t="str">
        <f t="shared" si="107"/>
        <v>Фото</v>
      </c>
      <c r="E1559" s="239" t="s">
        <v>351</v>
      </c>
      <c r="F1559" s="51">
        <v>7</v>
      </c>
      <c r="G1559" s="48">
        <f t="shared" si="105"/>
        <v>261.09999999999997</v>
      </c>
      <c r="H1559" s="77"/>
      <c r="I1559" s="47">
        <f t="shared" si="106"/>
        <v>0</v>
      </c>
      <c r="J1559" s="47" t="s">
        <v>6548</v>
      </c>
      <c r="K1559" s="610"/>
    </row>
    <row r="1560" spans="1:11">
      <c r="A1560" s="8">
        <v>22414</v>
      </c>
      <c r="B1560" s="23" t="s">
        <v>137</v>
      </c>
      <c r="C1560" s="32" t="s">
        <v>4506</v>
      </c>
      <c r="D1560" s="610" t="str">
        <f t="shared" si="107"/>
        <v>Фото</v>
      </c>
      <c r="E1560" s="235" t="s">
        <v>351</v>
      </c>
      <c r="F1560" s="51">
        <v>6.5</v>
      </c>
      <c r="G1560" s="48">
        <f t="shared" si="105"/>
        <v>242.45</v>
      </c>
      <c r="H1560" s="77"/>
      <c r="I1560" s="47">
        <f t="shared" si="106"/>
        <v>0</v>
      </c>
      <c r="J1560" s="47" t="s">
        <v>6547</v>
      </c>
      <c r="K1560" s="610"/>
    </row>
    <row r="1561" spans="1:11">
      <c r="A1561" s="37">
        <v>29024</v>
      </c>
      <c r="B1561" s="312" t="s">
        <v>160</v>
      </c>
      <c r="C1561" s="18" t="s">
        <v>4504</v>
      </c>
      <c r="D1561" s="610" t="str">
        <f t="shared" si="107"/>
        <v>Фото</v>
      </c>
      <c r="E1561" s="72" t="s">
        <v>351</v>
      </c>
      <c r="F1561" s="65">
        <v>22</v>
      </c>
      <c r="G1561" s="48">
        <f t="shared" si="105"/>
        <v>820.59999999999991</v>
      </c>
      <c r="H1561" s="77"/>
      <c r="I1561" s="47">
        <f t="shared" si="106"/>
        <v>0</v>
      </c>
      <c r="J1561" s="47" t="s">
        <v>6502</v>
      </c>
      <c r="K1561" s="610"/>
    </row>
    <row r="1562" spans="1:11">
      <c r="A1562" s="37">
        <v>11374</v>
      </c>
      <c r="B1562" s="7" t="s">
        <v>137</v>
      </c>
      <c r="C1562" s="18" t="s">
        <v>3673</v>
      </c>
      <c r="D1562" s="610" t="str">
        <f t="shared" si="107"/>
        <v>Фото</v>
      </c>
      <c r="E1562" s="227" t="s">
        <v>351</v>
      </c>
      <c r="F1562" s="65">
        <v>12</v>
      </c>
      <c r="G1562" s="48">
        <f t="shared" si="105"/>
        <v>447.59999999999997</v>
      </c>
      <c r="H1562" s="77"/>
      <c r="I1562" s="47">
        <f t="shared" si="106"/>
        <v>0</v>
      </c>
      <c r="J1562" s="47" t="s">
        <v>6520</v>
      </c>
      <c r="K1562" s="610"/>
    </row>
    <row r="1563" spans="1:11">
      <c r="A1563" s="37">
        <v>17000</v>
      </c>
      <c r="B1563" s="24" t="s">
        <v>137</v>
      </c>
      <c r="C1563" s="18" t="s">
        <v>3330</v>
      </c>
      <c r="D1563" s="610" t="str">
        <f t="shared" si="107"/>
        <v>Фото</v>
      </c>
      <c r="E1563" s="239" t="s">
        <v>351</v>
      </c>
      <c r="F1563" s="65">
        <v>1</v>
      </c>
      <c r="G1563" s="48">
        <f t="shared" si="105"/>
        <v>37.299999999999997</v>
      </c>
      <c r="H1563" s="77"/>
      <c r="I1563" s="47">
        <f t="shared" si="106"/>
        <v>0</v>
      </c>
      <c r="J1563" s="47" t="s">
        <v>6563</v>
      </c>
      <c r="K1563" s="610"/>
    </row>
    <row r="1564" spans="1:11">
      <c r="A1564" s="37">
        <v>29020</v>
      </c>
      <c r="B1564" s="24" t="s">
        <v>137</v>
      </c>
      <c r="C1564" s="18" t="s">
        <v>1419</v>
      </c>
      <c r="D1564" s="610" t="str">
        <f t="shared" si="107"/>
        <v>Фото</v>
      </c>
      <c r="E1564" s="235" t="s">
        <v>351</v>
      </c>
      <c r="F1564" s="65">
        <v>1.8</v>
      </c>
      <c r="G1564" s="48">
        <f t="shared" ref="G1564:G1595" si="108">I$2*F1564</f>
        <v>67.14</v>
      </c>
      <c r="H1564" s="77"/>
      <c r="I1564" s="47">
        <f t="shared" ref="I1564:I1572" si="109">F1564*H1564</f>
        <v>0</v>
      </c>
      <c r="J1564" s="47" t="s">
        <v>6562</v>
      </c>
      <c r="K1564" s="610"/>
    </row>
    <row r="1565" spans="1:11">
      <c r="A1565" s="37">
        <v>15059</v>
      </c>
      <c r="B1565" s="24" t="s">
        <v>137</v>
      </c>
      <c r="C1565" s="18" t="s">
        <v>3010</v>
      </c>
      <c r="D1565" s="610" t="str">
        <f t="shared" si="107"/>
        <v>Фото</v>
      </c>
      <c r="E1565" s="72" t="s">
        <v>351</v>
      </c>
      <c r="F1565" s="65">
        <v>32</v>
      </c>
      <c r="G1565" s="48">
        <f t="shared" si="108"/>
        <v>1193.5999999999999</v>
      </c>
      <c r="H1565" s="77"/>
      <c r="I1565" s="47">
        <f t="shared" si="109"/>
        <v>0</v>
      </c>
      <c r="J1565" s="47" t="s">
        <v>6500</v>
      </c>
      <c r="K1565" s="610"/>
    </row>
    <row r="1566" spans="1:11">
      <c r="A1566" s="37">
        <v>15060</v>
      </c>
      <c r="B1566" s="24" t="s">
        <v>137</v>
      </c>
      <c r="C1566" s="18" t="s">
        <v>1420</v>
      </c>
      <c r="D1566" s="610" t="str">
        <f t="shared" si="107"/>
        <v>Фото</v>
      </c>
      <c r="E1566" s="72" t="s">
        <v>351</v>
      </c>
      <c r="F1566" s="65">
        <v>55</v>
      </c>
      <c r="G1566" s="48">
        <f t="shared" si="108"/>
        <v>2051.5</v>
      </c>
      <c r="H1566" s="77"/>
      <c r="I1566" s="47">
        <f t="shared" si="109"/>
        <v>0</v>
      </c>
      <c r="J1566" s="47" t="s">
        <v>5416</v>
      </c>
      <c r="K1566" s="610"/>
    </row>
    <row r="1567" spans="1:11">
      <c r="A1567" s="37">
        <v>29974</v>
      </c>
      <c r="B1567" s="24" t="s">
        <v>137</v>
      </c>
      <c r="C1567" s="18" t="s">
        <v>1421</v>
      </c>
      <c r="D1567" s="610" t="str">
        <f t="shared" si="107"/>
        <v>Фото</v>
      </c>
      <c r="E1567" s="72" t="s">
        <v>351</v>
      </c>
      <c r="F1567" s="65">
        <v>1</v>
      </c>
      <c r="G1567" s="48">
        <f t="shared" si="108"/>
        <v>37.299999999999997</v>
      </c>
      <c r="H1567" s="77"/>
      <c r="I1567" s="47">
        <f t="shared" si="109"/>
        <v>0</v>
      </c>
      <c r="J1567" s="47" t="s">
        <v>6574</v>
      </c>
      <c r="K1567" s="610"/>
    </row>
    <row r="1568" spans="1:11">
      <c r="A1568" s="6">
        <v>28344</v>
      </c>
      <c r="B1568" s="23" t="s">
        <v>137</v>
      </c>
      <c r="C1568" s="31" t="s">
        <v>1422</v>
      </c>
      <c r="D1568" s="610" t="str">
        <f t="shared" si="107"/>
        <v>Фото</v>
      </c>
      <c r="E1568" s="72" t="s">
        <v>351</v>
      </c>
      <c r="F1568" s="51">
        <v>4.5</v>
      </c>
      <c r="G1568" s="48">
        <f t="shared" si="108"/>
        <v>167.85</v>
      </c>
      <c r="H1568" s="75"/>
      <c r="I1568" s="47">
        <f t="shared" si="109"/>
        <v>0</v>
      </c>
      <c r="J1568" s="47" t="s">
        <v>6551</v>
      </c>
      <c r="K1568" s="610"/>
    </row>
    <row r="1569" spans="1:11">
      <c r="A1569" s="37">
        <v>29021</v>
      </c>
      <c r="B1569" s="24" t="s">
        <v>137</v>
      </c>
      <c r="C1569" s="18" t="s">
        <v>1423</v>
      </c>
      <c r="D1569" s="610" t="str">
        <f t="shared" si="107"/>
        <v>Фото</v>
      </c>
      <c r="E1569" s="72" t="s">
        <v>351</v>
      </c>
      <c r="F1569" s="65">
        <v>0.7</v>
      </c>
      <c r="G1569" s="48">
        <f t="shared" si="108"/>
        <v>26.109999999999996</v>
      </c>
      <c r="H1569" s="75"/>
      <c r="I1569" s="47">
        <f t="shared" si="109"/>
        <v>0</v>
      </c>
      <c r="J1569" s="47" t="s">
        <v>6552</v>
      </c>
      <c r="K1569" s="610"/>
    </row>
    <row r="1570" spans="1:11">
      <c r="A1570" s="37">
        <v>28231</v>
      </c>
      <c r="B1570" s="24" t="s">
        <v>137</v>
      </c>
      <c r="C1570" s="21" t="s">
        <v>4573</v>
      </c>
      <c r="D1570" s="610" t="str">
        <f t="shared" si="107"/>
        <v>Фото</v>
      </c>
      <c r="E1570" s="239" t="s">
        <v>351</v>
      </c>
      <c r="F1570" s="52">
        <v>4.5</v>
      </c>
      <c r="G1570" s="48">
        <f t="shared" si="108"/>
        <v>167.85</v>
      </c>
      <c r="H1570" s="77"/>
      <c r="I1570" s="47">
        <f t="shared" si="109"/>
        <v>0</v>
      </c>
      <c r="J1570" s="47" t="s">
        <v>6553</v>
      </c>
      <c r="K1570" s="610"/>
    </row>
    <row r="1571" spans="1:11">
      <c r="A1571" s="6">
        <v>28346</v>
      </c>
      <c r="B1571" s="23" t="s">
        <v>137</v>
      </c>
      <c r="C1571" s="17" t="s">
        <v>1424</v>
      </c>
      <c r="D1571" s="610" t="str">
        <f t="shared" si="107"/>
        <v>Фото</v>
      </c>
      <c r="E1571" s="72" t="s">
        <v>351</v>
      </c>
      <c r="F1571" s="51">
        <v>1</v>
      </c>
      <c r="G1571" s="48">
        <f t="shared" si="108"/>
        <v>37.299999999999997</v>
      </c>
      <c r="H1571" s="77"/>
      <c r="I1571" s="47">
        <f t="shared" si="109"/>
        <v>0</v>
      </c>
      <c r="J1571" s="47" t="s">
        <v>6572</v>
      </c>
      <c r="K1571" s="610"/>
    </row>
    <row r="1572" spans="1:11">
      <c r="A1572" s="6">
        <v>11974</v>
      </c>
      <c r="B1572" s="6" t="s">
        <v>137</v>
      </c>
      <c r="C1572" s="17" t="s">
        <v>2407</v>
      </c>
      <c r="D1572" s="610" t="str">
        <f t="shared" si="107"/>
        <v>Фото</v>
      </c>
      <c r="E1572" s="72" t="s">
        <v>351</v>
      </c>
      <c r="F1572" s="51">
        <v>2.5</v>
      </c>
      <c r="G1572" s="48">
        <f t="shared" si="108"/>
        <v>93.25</v>
      </c>
      <c r="H1572" s="77"/>
      <c r="I1572" s="47">
        <f t="shared" si="109"/>
        <v>0</v>
      </c>
      <c r="J1572" s="47" t="s">
        <v>7882</v>
      </c>
      <c r="K1572" s="610"/>
    </row>
    <row r="1573" spans="1:11">
      <c r="A1573" s="16">
        <v>40434</v>
      </c>
      <c r="B1573" s="94" t="s">
        <v>137</v>
      </c>
      <c r="C1573" s="13" t="s">
        <v>2394</v>
      </c>
      <c r="D1573" s="610" t="str">
        <f t="shared" si="107"/>
        <v>Фото</v>
      </c>
      <c r="E1573" s="344" t="s">
        <v>351</v>
      </c>
      <c r="F1573" s="68">
        <v>1.5</v>
      </c>
      <c r="G1573" s="48">
        <f t="shared" si="108"/>
        <v>55.949999999999996</v>
      </c>
      <c r="H1573" s="75"/>
      <c r="I1573" s="47">
        <v>0</v>
      </c>
      <c r="J1573" s="47" t="s">
        <v>6573</v>
      </c>
      <c r="K1573" s="610"/>
    </row>
    <row r="1574" spans="1:11">
      <c r="A1574" s="10">
        <v>13610</v>
      </c>
      <c r="B1574" s="94" t="s">
        <v>137</v>
      </c>
      <c r="C1574" s="18" t="s">
        <v>3228</v>
      </c>
      <c r="D1574" s="610" t="str">
        <f t="shared" si="107"/>
        <v>Фото</v>
      </c>
      <c r="E1574" s="72" t="s">
        <v>351</v>
      </c>
      <c r="F1574" s="52">
        <v>1.5</v>
      </c>
      <c r="G1574" s="48">
        <f t="shared" si="108"/>
        <v>55.949999999999996</v>
      </c>
      <c r="H1574" s="75"/>
      <c r="I1574" s="47">
        <f t="shared" ref="I1574:I1604" si="110">F1574*H1574</f>
        <v>0</v>
      </c>
      <c r="J1574" s="47" t="s">
        <v>8031</v>
      </c>
      <c r="K1574" s="610"/>
    </row>
    <row r="1575" spans="1:11">
      <c r="A1575" s="8">
        <v>22363</v>
      </c>
      <c r="B1575" s="94" t="s">
        <v>137</v>
      </c>
      <c r="C1575" s="32" t="s">
        <v>3234</v>
      </c>
      <c r="D1575" s="610" t="str">
        <f t="shared" si="107"/>
        <v>Фото</v>
      </c>
      <c r="E1575" s="72" t="s">
        <v>351</v>
      </c>
      <c r="F1575" s="51">
        <v>0.4</v>
      </c>
      <c r="G1575" s="48">
        <f t="shared" si="108"/>
        <v>14.92</v>
      </c>
      <c r="H1575" s="77"/>
      <c r="I1575" s="47">
        <f t="shared" si="110"/>
        <v>0</v>
      </c>
      <c r="J1575" s="47" t="s">
        <v>6943</v>
      </c>
      <c r="K1575" s="610"/>
    </row>
    <row r="1576" spans="1:11">
      <c r="A1576" s="37">
        <v>15057</v>
      </c>
      <c r="B1576" s="24" t="s">
        <v>137</v>
      </c>
      <c r="C1576" s="503" t="s">
        <v>3737</v>
      </c>
      <c r="D1576" s="610" t="str">
        <f t="shared" si="107"/>
        <v>Фото</v>
      </c>
      <c r="E1576" s="72" t="s">
        <v>351</v>
      </c>
      <c r="F1576" s="65">
        <v>4</v>
      </c>
      <c r="G1576" s="48">
        <f t="shared" si="108"/>
        <v>149.19999999999999</v>
      </c>
      <c r="H1576" s="77"/>
      <c r="I1576" s="47">
        <f t="shared" si="110"/>
        <v>0</v>
      </c>
      <c r="J1576" s="47" t="s">
        <v>6533</v>
      </c>
      <c r="K1576" s="610"/>
    </row>
    <row r="1577" spans="1:11">
      <c r="A1577" s="10">
        <v>40576</v>
      </c>
      <c r="B1577" s="24" t="s">
        <v>137</v>
      </c>
      <c r="C1577" s="18" t="s">
        <v>2399</v>
      </c>
      <c r="D1577" s="610" t="str">
        <f t="shared" si="107"/>
        <v>Фото</v>
      </c>
      <c r="E1577" s="72" t="s">
        <v>351</v>
      </c>
      <c r="F1577" s="52">
        <v>11</v>
      </c>
      <c r="G1577" s="48">
        <f t="shared" si="108"/>
        <v>410.29999999999995</v>
      </c>
      <c r="H1577" s="77"/>
      <c r="I1577" s="47">
        <f t="shared" si="110"/>
        <v>0</v>
      </c>
      <c r="J1577" s="47" t="s">
        <v>6534</v>
      </c>
      <c r="K1577" s="610"/>
    </row>
    <row r="1578" spans="1:11">
      <c r="A1578" s="10">
        <v>11807</v>
      </c>
      <c r="B1578" s="7" t="s">
        <v>137</v>
      </c>
      <c r="C1578" s="18" t="s">
        <v>1856</v>
      </c>
      <c r="D1578" s="610" t="str">
        <f t="shared" si="107"/>
        <v>Фото</v>
      </c>
      <c r="E1578" s="227" t="s">
        <v>351</v>
      </c>
      <c r="F1578" s="52">
        <v>7</v>
      </c>
      <c r="G1578" s="48">
        <f t="shared" si="108"/>
        <v>261.09999999999997</v>
      </c>
      <c r="H1578" s="77"/>
      <c r="I1578" s="47">
        <f t="shared" si="110"/>
        <v>0</v>
      </c>
      <c r="J1578" s="47" t="s">
        <v>7587</v>
      </c>
      <c r="K1578" s="610"/>
    </row>
    <row r="1579" spans="1:11">
      <c r="A1579" s="10">
        <v>40390</v>
      </c>
      <c r="B1579" s="24" t="s">
        <v>137</v>
      </c>
      <c r="C1579" s="18" t="s">
        <v>3736</v>
      </c>
      <c r="D1579" s="610" t="str">
        <f t="shared" si="107"/>
        <v>Фото</v>
      </c>
      <c r="E1579" s="571" t="s">
        <v>134</v>
      </c>
      <c r="F1579" s="52">
        <v>11</v>
      </c>
      <c r="G1579" s="48">
        <f t="shared" si="108"/>
        <v>410.29999999999995</v>
      </c>
      <c r="H1579" s="77"/>
      <c r="I1579" s="47">
        <f t="shared" si="110"/>
        <v>0</v>
      </c>
      <c r="J1579" s="47" t="s">
        <v>6532</v>
      </c>
      <c r="K1579" s="610"/>
    </row>
    <row r="1580" spans="1:11">
      <c r="A1580" s="37">
        <v>22400</v>
      </c>
      <c r="B1580" s="24" t="s">
        <v>137</v>
      </c>
      <c r="C1580" s="18" t="s">
        <v>1425</v>
      </c>
      <c r="D1580" s="610" t="str">
        <f t="shared" si="107"/>
        <v>Фото</v>
      </c>
      <c r="E1580" s="72" t="s">
        <v>351</v>
      </c>
      <c r="F1580" s="49">
        <v>18</v>
      </c>
      <c r="G1580" s="48">
        <f t="shared" si="108"/>
        <v>671.4</v>
      </c>
      <c r="H1580" s="77"/>
      <c r="I1580" s="47">
        <f t="shared" si="110"/>
        <v>0</v>
      </c>
      <c r="J1580" s="47" t="s">
        <v>6516</v>
      </c>
      <c r="K1580" s="610"/>
    </row>
    <row r="1581" spans="1:11">
      <c r="A1581" s="37">
        <v>40228</v>
      </c>
      <c r="B1581" s="24" t="s">
        <v>137</v>
      </c>
      <c r="C1581" s="18" t="s">
        <v>2454</v>
      </c>
      <c r="D1581" s="610" t="str">
        <f t="shared" si="107"/>
        <v>Фото</v>
      </c>
      <c r="E1581" s="72" t="s">
        <v>351</v>
      </c>
      <c r="F1581" s="49">
        <v>12</v>
      </c>
      <c r="G1581" s="48">
        <f t="shared" si="108"/>
        <v>447.59999999999997</v>
      </c>
      <c r="H1581" s="77"/>
      <c r="I1581" s="47">
        <f t="shared" si="110"/>
        <v>0</v>
      </c>
      <c r="J1581" s="47" t="s">
        <v>6514</v>
      </c>
      <c r="K1581" s="610"/>
    </row>
    <row r="1582" spans="1:11">
      <c r="A1582" s="37">
        <v>29023</v>
      </c>
      <c r="B1582" s="24" t="s">
        <v>137</v>
      </c>
      <c r="C1582" s="21" t="s">
        <v>2453</v>
      </c>
      <c r="D1582" s="610" t="str">
        <f t="shared" si="107"/>
        <v>Фото</v>
      </c>
      <c r="E1582" s="72" t="s">
        <v>351</v>
      </c>
      <c r="F1582" s="49">
        <v>12</v>
      </c>
      <c r="G1582" s="48">
        <f t="shared" si="108"/>
        <v>447.59999999999997</v>
      </c>
      <c r="H1582" s="77"/>
      <c r="I1582" s="47">
        <f t="shared" si="110"/>
        <v>0</v>
      </c>
      <c r="J1582" s="47" t="s">
        <v>6515</v>
      </c>
      <c r="K1582" s="610"/>
    </row>
    <row r="1583" spans="1:11">
      <c r="A1583" s="8">
        <v>22418</v>
      </c>
      <c r="B1583" s="23" t="s">
        <v>137</v>
      </c>
      <c r="C1583" s="20" t="s">
        <v>3323</v>
      </c>
      <c r="D1583" s="610" t="str">
        <f t="shared" si="107"/>
        <v>Фото</v>
      </c>
      <c r="E1583" s="72" t="s">
        <v>351</v>
      </c>
      <c r="F1583" s="51">
        <v>7.5</v>
      </c>
      <c r="G1583" s="48">
        <f t="shared" si="108"/>
        <v>279.75</v>
      </c>
      <c r="H1583" s="77"/>
      <c r="I1583" s="47">
        <f t="shared" si="110"/>
        <v>0</v>
      </c>
      <c r="J1583" s="47" t="s">
        <v>6519</v>
      </c>
      <c r="K1583" s="610"/>
    </row>
    <row r="1584" spans="1:11">
      <c r="A1584" s="8">
        <v>11560</v>
      </c>
      <c r="B1584" s="2" t="s">
        <v>137</v>
      </c>
      <c r="C1584" s="32" t="s">
        <v>4029</v>
      </c>
      <c r="D1584" s="610" t="str">
        <f t="shared" si="107"/>
        <v>Фото</v>
      </c>
      <c r="E1584" s="227" t="s">
        <v>351</v>
      </c>
      <c r="F1584" s="51">
        <v>12</v>
      </c>
      <c r="G1584" s="48">
        <f t="shared" si="108"/>
        <v>447.59999999999997</v>
      </c>
      <c r="H1584" s="77"/>
      <c r="I1584" s="47">
        <f t="shared" si="110"/>
        <v>0</v>
      </c>
      <c r="J1584" s="47" t="s">
        <v>6518</v>
      </c>
      <c r="K1584" s="610"/>
    </row>
    <row r="1585" spans="1:11">
      <c r="A1585" s="8">
        <v>28280</v>
      </c>
      <c r="B1585" s="23" t="s">
        <v>137</v>
      </c>
      <c r="C1585" s="20" t="s">
        <v>90</v>
      </c>
      <c r="D1585" s="610" t="str">
        <f t="shared" si="107"/>
        <v>Фото</v>
      </c>
      <c r="E1585" s="72" t="s">
        <v>351</v>
      </c>
      <c r="F1585" s="51">
        <v>11</v>
      </c>
      <c r="G1585" s="48">
        <f t="shared" si="108"/>
        <v>410.29999999999995</v>
      </c>
      <c r="H1585" s="77"/>
      <c r="I1585" s="47">
        <f t="shared" si="110"/>
        <v>0</v>
      </c>
      <c r="J1585" s="47" t="s">
        <v>6509</v>
      </c>
      <c r="K1585" s="610"/>
    </row>
    <row r="1586" spans="1:11">
      <c r="A1586" s="8">
        <v>22420</v>
      </c>
      <c r="B1586" s="23" t="s">
        <v>137</v>
      </c>
      <c r="C1586" s="20" t="s">
        <v>114</v>
      </c>
      <c r="D1586" s="610" t="str">
        <f t="shared" si="107"/>
        <v>Фото</v>
      </c>
      <c r="E1586" s="72" t="s">
        <v>351</v>
      </c>
      <c r="F1586" s="51">
        <v>11</v>
      </c>
      <c r="G1586" s="48">
        <f t="shared" si="108"/>
        <v>410.29999999999995</v>
      </c>
      <c r="H1586" s="77"/>
      <c r="I1586" s="47">
        <f t="shared" si="110"/>
        <v>0</v>
      </c>
      <c r="J1586" s="47" t="s">
        <v>6507</v>
      </c>
      <c r="K1586" s="610"/>
    </row>
    <row r="1587" spans="1:11">
      <c r="A1587" s="8">
        <v>22421</v>
      </c>
      <c r="B1587" s="23" t="s">
        <v>137</v>
      </c>
      <c r="C1587" s="20" t="s">
        <v>115</v>
      </c>
      <c r="D1587" s="610" t="str">
        <f t="shared" si="107"/>
        <v>Фото</v>
      </c>
      <c r="E1587" s="72" t="s">
        <v>351</v>
      </c>
      <c r="F1587" s="51">
        <v>11</v>
      </c>
      <c r="G1587" s="48">
        <f t="shared" si="108"/>
        <v>410.29999999999995</v>
      </c>
      <c r="H1587" s="77"/>
      <c r="I1587" s="47">
        <f t="shared" si="110"/>
        <v>0</v>
      </c>
      <c r="J1587" s="47" t="s">
        <v>6506</v>
      </c>
      <c r="K1587" s="610"/>
    </row>
    <row r="1588" spans="1:11">
      <c r="A1588" s="6">
        <v>40343</v>
      </c>
      <c r="B1588" s="23" t="s">
        <v>137</v>
      </c>
      <c r="C1588" s="20" t="s">
        <v>3324</v>
      </c>
      <c r="D1588" s="610" t="str">
        <f t="shared" si="107"/>
        <v>Фото</v>
      </c>
      <c r="E1588" s="72" t="s">
        <v>351</v>
      </c>
      <c r="F1588" s="51">
        <v>9</v>
      </c>
      <c r="G1588" s="48">
        <f t="shared" si="108"/>
        <v>335.7</v>
      </c>
      <c r="H1588" s="75"/>
      <c r="I1588" s="47">
        <f t="shared" si="110"/>
        <v>0</v>
      </c>
      <c r="J1588" s="47" t="s">
        <v>6508</v>
      </c>
      <c r="K1588" s="610"/>
    </row>
    <row r="1589" spans="1:11">
      <c r="A1589" s="6">
        <v>34090</v>
      </c>
      <c r="B1589" s="23" t="s">
        <v>137</v>
      </c>
      <c r="C1589" s="32" t="s">
        <v>3823</v>
      </c>
      <c r="D1589" s="610" t="str">
        <f t="shared" si="107"/>
        <v>Фото</v>
      </c>
      <c r="E1589" s="72" t="s">
        <v>351</v>
      </c>
      <c r="F1589" s="51">
        <v>6</v>
      </c>
      <c r="G1589" s="48">
        <f t="shared" si="108"/>
        <v>223.79999999999998</v>
      </c>
      <c r="H1589" s="75"/>
      <c r="I1589" s="47">
        <f t="shared" si="110"/>
        <v>0</v>
      </c>
      <c r="J1589" s="47" t="s">
        <v>5765</v>
      </c>
      <c r="K1589" s="610"/>
    </row>
    <row r="1590" spans="1:11">
      <c r="A1590" s="8">
        <v>22422</v>
      </c>
      <c r="B1590" s="23" t="s">
        <v>137</v>
      </c>
      <c r="C1590" s="32" t="s">
        <v>544</v>
      </c>
      <c r="D1590" s="610" t="str">
        <f t="shared" si="107"/>
        <v>Фото</v>
      </c>
      <c r="E1590" s="72" t="s">
        <v>351</v>
      </c>
      <c r="F1590" s="51">
        <v>2</v>
      </c>
      <c r="G1590" s="48">
        <f t="shared" si="108"/>
        <v>74.599999999999994</v>
      </c>
      <c r="H1590" s="77"/>
      <c r="I1590" s="47">
        <f t="shared" si="110"/>
        <v>0</v>
      </c>
      <c r="J1590" s="47" t="s">
        <v>6924</v>
      </c>
      <c r="K1590" s="610"/>
    </row>
    <row r="1591" spans="1:11">
      <c r="A1591" s="8">
        <v>11687</v>
      </c>
      <c r="B1591" s="23" t="s">
        <v>137</v>
      </c>
      <c r="C1591" s="32" t="s">
        <v>3289</v>
      </c>
      <c r="D1591" s="610" t="str">
        <f t="shared" si="107"/>
        <v>Фото</v>
      </c>
      <c r="E1591" s="534" t="s">
        <v>4373</v>
      </c>
      <c r="F1591" s="51">
        <v>13</v>
      </c>
      <c r="G1591" s="48">
        <f t="shared" si="108"/>
        <v>484.9</v>
      </c>
      <c r="H1591" s="77"/>
      <c r="I1591" s="47">
        <f t="shared" si="110"/>
        <v>0</v>
      </c>
      <c r="J1591" s="47" t="s">
        <v>6536</v>
      </c>
      <c r="K1591" s="610"/>
    </row>
    <row r="1592" spans="1:11" ht="14.4">
      <c r="A1592" s="37">
        <v>40580</v>
      </c>
      <c r="B1592" s="23" t="s">
        <v>137</v>
      </c>
      <c r="C1592" s="18" t="s">
        <v>795</v>
      </c>
      <c r="D1592" s="610" t="str">
        <f t="shared" si="107"/>
        <v>Фото</v>
      </c>
      <c r="E1592" s="72" t="s">
        <v>351</v>
      </c>
      <c r="F1592" s="64">
        <v>10</v>
      </c>
      <c r="G1592" s="48">
        <f t="shared" si="108"/>
        <v>373</v>
      </c>
      <c r="H1592" s="75"/>
      <c r="I1592" s="47">
        <f t="shared" si="110"/>
        <v>0</v>
      </c>
      <c r="J1592" s="47" t="s">
        <v>6537</v>
      </c>
      <c r="K1592" s="610"/>
    </row>
    <row r="1593" spans="1:11">
      <c r="A1593" s="37">
        <v>15061</v>
      </c>
      <c r="B1593" s="24" t="s">
        <v>137</v>
      </c>
      <c r="C1593" s="18" t="s">
        <v>3305</v>
      </c>
      <c r="D1593" s="610" t="str">
        <f t="shared" si="107"/>
        <v>Фото</v>
      </c>
      <c r="E1593" s="72" t="s">
        <v>351</v>
      </c>
      <c r="F1593" s="65">
        <v>2.5</v>
      </c>
      <c r="G1593" s="48">
        <f t="shared" si="108"/>
        <v>93.25</v>
      </c>
      <c r="H1593" s="77"/>
      <c r="I1593" s="47">
        <f t="shared" si="110"/>
        <v>0</v>
      </c>
      <c r="J1593" s="47" t="s">
        <v>8055</v>
      </c>
      <c r="K1593" s="610"/>
    </row>
    <row r="1594" spans="1:11" ht="14.4">
      <c r="A1594" s="37">
        <v>40578</v>
      </c>
      <c r="B1594" s="24" t="s">
        <v>137</v>
      </c>
      <c r="C1594" s="18" t="s">
        <v>1344</v>
      </c>
      <c r="D1594" s="610" t="str">
        <f t="shared" si="107"/>
        <v>Фото</v>
      </c>
      <c r="E1594" s="72" t="s">
        <v>351</v>
      </c>
      <c r="F1594" s="64">
        <v>27</v>
      </c>
      <c r="G1594" s="48">
        <f t="shared" si="108"/>
        <v>1007.0999999999999</v>
      </c>
      <c r="H1594" s="77"/>
      <c r="I1594" s="47">
        <f t="shared" si="110"/>
        <v>0</v>
      </c>
      <c r="J1594" s="47" t="s">
        <v>6512</v>
      </c>
      <c r="K1594" s="610"/>
    </row>
    <row r="1595" spans="1:11" ht="14.4">
      <c r="A1595" s="37">
        <v>40579</v>
      </c>
      <c r="B1595" s="24" t="s">
        <v>137</v>
      </c>
      <c r="C1595" s="18" t="s">
        <v>1345</v>
      </c>
      <c r="D1595" s="610" t="str">
        <f t="shared" si="107"/>
        <v>Фото</v>
      </c>
      <c r="E1595" s="72" t="s">
        <v>351</v>
      </c>
      <c r="F1595" s="64">
        <v>18</v>
      </c>
      <c r="G1595" s="48">
        <f t="shared" si="108"/>
        <v>671.4</v>
      </c>
      <c r="H1595" s="77"/>
      <c r="I1595" s="47">
        <f t="shared" si="110"/>
        <v>0</v>
      </c>
      <c r="J1595" s="47" t="s">
        <v>6511</v>
      </c>
      <c r="K1595" s="610"/>
    </row>
    <row r="1596" spans="1:11">
      <c r="A1596" s="37">
        <v>22402</v>
      </c>
      <c r="B1596" s="24" t="s">
        <v>137</v>
      </c>
      <c r="C1596" s="18" t="s">
        <v>4079</v>
      </c>
      <c r="D1596" s="610" t="str">
        <f t="shared" si="107"/>
        <v>Фото</v>
      </c>
      <c r="E1596" s="72" t="s">
        <v>351</v>
      </c>
      <c r="F1596" s="65">
        <v>2</v>
      </c>
      <c r="G1596" s="48">
        <f t="shared" ref="G1596:G1604" si="111">I$2*F1596</f>
        <v>74.599999999999994</v>
      </c>
      <c r="H1596" s="77"/>
      <c r="I1596" s="47">
        <f t="shared" si="110"/>
        <v>0</v>
      </c>
      <c r="J1596" s="47" t="s">
        <v>6566</v>
      </c>
      <c r="K1596" s="610"/>
    </row>
    <row r="1597" spans="1:11">
      <c r="A1597" s="37">
        <v>22401</v>
      </c>
      <c r="B1597" s="24" t="s">
        <v>137</v>
      </c>
      <c r="C1597" s="18" t="s">
        <v>3041</v>
      </c>
      <c r="D1597" s="610" t="str">
        <f t="shared" si="107"/>
        <v>Фото</v>
      </c>
      <c r="E1597" s="72" t="s">
        <v>351</v>
      </c>
      <c r="F1597" s="65">
        <v>1.8</v>
      </c>
      <c r="G1597" s="48">
        <f t="shared" si="111"/>
        <v>67.14</v>
      </c>
      <c r="H1597" s="77"/>
      <c r="I1597" s="47">
        <f t="shared" si="110"/>
        <v>0</v>
      </c>
      <c r="J1597" s="47" t="s">
        <v>6565</v>
      </c>
      <c r="K1597" s="610"/>
    </row>
    <row r="1598" spans="1:11">
      <c r="A1598" s="37">
        <v>22403</v>
      </c>
      <c r="B1598" s="24" t="s">
        <v>137</v>
      </c>
      <c r="C1598" s="18" t="s">
        <v>3124</v>
      </c>
      <c r="D1598" s="610" t="str">
        <f t="shared" si="107"/>
        <v>Фото</v>
      </c>
      <c r="E1598" s="72" t="s">
        <v>351</v>
      </c>
      <c r="F1598" s="65">
        <v>2.5</v>
      </c>
      <c r="G1598" s="48">
        <f t="shared" si="111"/>
        <v>93.25</v>
      </c>
      <c r="H1598" s="77"/>
      <c r="I1598" s="47">
        <f t="shared" si="110"/>
        <v>0</v>
      </c>
      <c r="J1598" s="47" t="s">
        <v>6567</v>
      </c>
      <c r="K1598" s="610"/>
    </row>
    <row r="1599" spans="1:11">
      <c r="A1599" s="6">
        <v>40189</v>
      </c>
      <c r="B1599" s="23" t="s">
        <v>137</v>
      </c>
      <c r="C1599" s="17" t="s">
        <v>1404</v>
      </c>
      <c r="D1599" s="610" t="str">
        <f t="shared" si="107"/>
        <v>Фото</v>
      </c>
      <c r="E1599" s="484" t="s">
        <v>351</v>
      </c>
      <c r="F1599" s="51">
        <v>11</v>
      </c>
      <c r="G1599" s="48">
        <f t="shared" si="111"/>
        <v>410.29999999999995</v>
      </c>
      <c r="H1599" s="75"/>
      <c r="I1599" s="47">
        <f t="shared" si="110"/>
        <v>0</v>
      </c>
      <c r="J1599" s="47" t="s">
        <v>8213</v>
      </c>
      <c r="K1599" s="610"/>
    </row>
    <row r="1600" spans="1:11">
      <c r="A1600" s="6">
        <v>40199</v>
      </c>
      <c r="B1600" s="23" t="s">
        <v>137</v>
      </c>
      <c r="C1600" s="17" t="s">
        <v>1562</v>
      </c>
      <c r="D1600" s="610" t="str">
        <f t="shared" si="107"/>
        <v>Фото</v>
      </c>
      <c r="E1600" s="72" t="s">
        <v>351</v>
      </c>
      <c r="F1600" s="51">
        <v>3</v>
      </c>
      <c r="G1600" s="48">
        <f t="shared" si="111"/>
        <v>111.89999999999999</v>
      </c>
      <c r="H1600" s="75"/>
      <c r="I1600" s="47">
        <f t="shared" si="110"/>
        <v>0</v>
      </c>
      <c r="J1600" s="47" t="s">
        <v>6554</v>
      </c>
      <c r="K1600" s="610"/>
    </row>
    <row r="1601" spans="1:12">
      <c r="A1601" s="6">
        <v>34038</v>
      </c>
      <c r="B1601" s="23" t="s">
        <v>137</v>
      </c>
      <c r="C1601" s="17" t="s">
        <v>1405</v>
      </c>
      <c r="D1601" s="610" t="str">
        <f t="shared" si="107"/>
        <v>Фото</v>
      </c>
      <c r="E1601" s="72" t="s">
        <v>351</v>
      </c>
      <c r="F1601" s="51">
        <v>2.5</v>
      </c>
      <c r="G1601" s="48">
        <f t="shared" si="111"/>
        <v>93.25</v>
      </c>
      <c r="H1601" s="75"/>
      <c r="I1601" s="47">
        <f t="shared" si="110"/>
        <v>0</v>
      </c>
      <c r="J1601" s="47" t="s">
        <v>6545</v>
      </c>
      <c r="K1601" s="610"/>
    </row>
    <row r="1602" spans="1:12">
      <c r="A1602" s="8">
        <v>22423</v>
      </c>
      <c r="B1602" s="23" t="s">
        <v>137</v>
      </c>
      <c r="C1602" s="32" t="s">
        <v>3727</v>
      </c>
      <c r="D1602" s="610" t="str">
        <f t="shared" si="107"/>
        <v>Фото</v>
      </c>
      <c r="E1602" s="72" t="s">
        <v>351</v>
      </c>
      <c r="F1602" s="51">
        <v>2.5</v>
      </c>
      <c r="G1602" s="48">
        <f t="shared" si="111"/>
        <v>93.25</v>
      </c>
      <c r="H1602" s="77"/>
      <c r="I1602" s="47">
        <f t="shared" si="110"/>
        <v>0</v>
      </c>
      <c r="J1602" s="47" t="s">
        <v>6549</v>
      </c>
      <c r="K1602" s="610"/>
    </row>
    <row r="1603" spans="1:12">
      <c r="A1603" s="6">
        <v>40197</v>
      </c>
      <c r="B1603" s="23" t="s">
        <v>137</v>
      </c>
      <c r="C1603" s="17" t="s">
        <v>1406</v>
      </c>
      <c r="D1603" s="610" t="str">
        <f t="shared" si="107"/>
        <v>Фото</v>
      </c>
      <c r="E1603" s="72" t="s">
        <v>351</v>
      </c>
      <c r="F1603" s="51">
        <v>3</v>
      </c>
      <c r="G1603" s="48">
        <f t="shared" si="111"/>
        <v>111.89999999999999</v>
      </c>
      <c r="H1603" s="75"/>
      <c r="I1603" s="47">
        <f t="shared" si="110"/>
        <v>0</v>
      </c>
      <c r="J1603" s="47" t="s">
        <v>6569</v>
      </c>
      <c r="K1603" s="610"/>
    </row>
    <row r="1604" spans="1:12">
      <c r="A1604" s="6">
        <v>40196</v>
      </c>
      <c r="B1604" s="23" t="s">
        <v>137</v>
      </c>
      <c r="C1604" s="17" t="s">
        <v>1407</v>
      </c>
      <c r="D1604" s="610" t="str">
        <f t="shared" si="107"/>
        <v>Фото</v>
      </c>
      <c r="E1604" s="72" t="s">
        <v>351</v>
      </c>
      <c r="F1604" s="51">
        <v>3</v>
      </c>
      <c r="G1604" s="48">
        <f t="shared" si="111"/>
        <v>111.89999999999999</v>
      </c>
      <c r="H1604" s="75"/>
      <c r="I1604" s="47">
        <f t="shared" si="110"/>
        <v>0</v>
      </c>
      <c r="J1604" s="47" t="s">
        <v>6568</v>
      </c>
      <c r="K1604" s="610"/>
    </row>
    <row r="1605" spans="1:12" ht="17.399999999999999">
      <c r="A1605" s="165"/>
      <c r="B1605" s="385" t="s">
        <v>1647</v>
      </c>
      <c r="C1605" s="166" t="s">
        <v>899</v>
      </c>
      <c r="D1605" s="610"/>
      <c r="E1605" s="249"/>
      <c r="F1605" s="167"/>
      <c r="G1605" s="168"/>
      <c r="H1605" s="169"/>
      <c r="I1605" s="170"/>
      <c r="J1605" s="170" t="e">
        <v>#N/A</v>
      </c>
      <c r="K1605" s="610"/>
    </row>
    <row r="1606" spans="1:12">
      <c r="A1606" s="16">
        <v>12692</v>
      </c>
      <c r="B1606" s="16" t="s">
        <v>32</v>
      </c>
      <c r="C1606" s="33" t="s">
        <v>2721</v>
      </c>
      <c r="D1606" s="610" t="str">
        <f t="shared" si="107"/>
        <v>Фото</v>
      </c>
      <c r="E1606" s="535" t="s">
        <v>134</v>
      </c>
      <c r="F1606" s="68">
        <v>145</v>
      </c>
      <c r="G1606" s="48">
        <f t="shared" ref="G1606:G1644" si="112">I$2*F1606</f>
        <v>5408.5</v>
      </c>
      <c r="H1606" s="75"/>
      <c r="I1606" s="47">
        <f t="shared" ref="I1606:I1626" si="113">F1606*H1606</f>
        <v>0</v>
      </c>
      <c r="J1606" s="47" t="s">
        <v>8417</v>
      </c>
      <c r="K1606" s="610"/>
    </row>
    <row r="1607" spans="1:12">
      <c r="A1607" s="16">
        <v>12818</v>
      </c>
      <c r="B1607" s="94" t="s">
        <v>137</v>
      </c>
      <c r="C1607" s="33" t="s">
        <v>2834</v>
      </c>
      <c r="D1607" s="610" t="str">
        <f t="shared" ref="D1607:D1670" si="114">HYPERLINK(J1607,"Фото")</f>
        <v>Фото</v>
      </c>
      <c r="E1607" s="533" t="s">
        <v>134</v>
      </c>
      <c r="F1607" s="68">
        <v>49</v>
      </c>
      <c r="G1607" s="48">
        <f t="shared" si="112"/>
        <v>1827.6999999999998</v>
      </c>
      <c r="H1607" s="75"/>
      <c r="I1607" s="47">
        <f t="shared" si="113"/>
        <v>0</v>
      </c>
      <c r="J1607" s="47" t="s">
        <v>8553</v>
      </c>
      <c r="K1607" s="610"/>
    </row>
    <row r="1608" spans="1:12">
      <c r="A1608" s="16">
        <v>40544</v>
      </c>
      <c r="B1608" s="94" t="s">
        <v>137</v>
      </c>
      <c r="C1608" s="33" t="s">
        <v>833</v>
      </c>
      <c r="D1608" s="610" t="str">
        <f t="shared" si="114"/>
        <v>Фото</v>
      </c>
      <c r="E1608" s="72" t="s">
        <v>351</v>
      </c>
      <c r="F1608" s="68">
        <v>7</v>
      </c>
      <c r="G1608" s="48">
        <f t="shared" si="112"/>
        <v>261.09999999999997</v>
      </c>
      <c r="H1608" s="75"/>
      <c r="I1608" s="47">
        <f t="shared" si="113"/>
        <v>0</v>
      </c>
      <c r="J1608" s="47" t="s">
        <v>6962</v>
      </c>
      <c r="K1608" s="610"/>
    </row>
    <row r="1609" spans="1:12">
      <c r="A1609" s="16">
        <v>40545</v>
      </c>
      <c r="B1609" s="94" t="s">
        <v>137</v>
      </c>
      <c r="C1609" s="13" t="s">
        <v>200</v>
      </c>
      <c r="D1609" s="610" t="str">
        <f t="shared" si="114"/>
        <v>Фото</v>
      </c>
      <c r="E1609" s="72" t="s">
        <v>351</v>
      </c>
      <c r="F1609" s="68">
        <v>3.5</v>
      </c>
      <c r="G1609" s="48">
        <f t="shared" si="112"/>
        <v>130.54999999999998</v>
      </c>
      <c r="H1609" s="75"/>
      <c r="I1609" s="47">
        <f t="shared" si="113"/>
        <v>0</v>
      </c>
      <c r="J1609" s="47" t="s">
        <v>6958</v>
      </c>
      <c r="K1609" s="610"/>
    </row>
    <row r="1610" spans="1:12">
      <c r="A1610" s="16">
        <v>40546</v>
      </c>
      <c r="B1610" s="94" t="s">
        <v>137</v>
      </c>
      <c r="C1610" s="13" t="s">
        <v>199</v>
      </c>
      <c r="D1610" s="610" t="str">
        <f t="shared" si="114"/>
        <v>Фото</v>
      </c>
      <c r="E1610" s="566" t="s">
        <v>351</v>
      </c>
      <c r="F1610" s="68">
        <v>3.5</v>
      </c>
      <c r="G1610" s="48">
        <f t="shared" si="112"/>
        <v>130.54999999999998</v>
      </c>
      <c r="H1610" s="75"/>
      <c r="I1610" s="47">
        <f t="shared" si="113"/>
        <v>0</v>
      </c>
      <c r="J1610" s="47" t="s">
        <v>6959</v>
      </c>
      <c r="K1610" s="610"/>
    </row>
    <row r="1611" spans="1:12">
      <c r="A1611" s="16">
        <v>40547</v>
      </c>
      <c r="B1611" s="94" t="s">
        <v>137</v>
      </c>
      <c r="C1611" s="13" t="s">
        <v>198</v>
      </c>
      <c r="D1611" s="610" t="str">
        <f t="shared" si="114"/>
        <v>Фото</v>
      </c>
      <c r="E1611" s="566" t="s">
        <v>351</v>
      </c>
      <c r="F1611" s="68">
        <v>3.5</v>
      </c>
      <c r="G1611" s="48">
        <f t="shared" si="112"/>
        <v>130.54999999999998</v>
      </c>
      <c r="H1611" s="75"/>
      <c r="I1611" s="47">
        <f t="shared" si="113"/>
        <v>0</v>
      </c>
      <c r="J1611" s="47" t="s">
        <v>6960</v>
      </c>
      <c r="K1611" s="610"/>
    </row>
    <row r="1612" spans="1:12">
      <c r="A1612" s="6">
        <v>12061</v>
      </c>
      <c r="B1612" s="2" t="s">
        <v>137</v>
      </c>
      <c r="C1612" s="232" t="s">
        <v>2785</v>
      </c>
      <c r="D1612" s="610" t="str">
        <f t="shared" si="114"/>
        <v>Фото</v>
      </c>
      <c r="E1612" s="227" t="s">
        <v>351</v>
      </c>
      <c r="F1612" s="51">
        <v>14</v>
      </c>
      <c r="G1612" s="48">
        <f t="shared" si="112"/>
        <v>522.19999999999993</v>
      </c>
      <c r="H1612" s="75"/>
      <c r="I1612" s="47">
        <f t="shared" si="113"/>
        <v>0</v>
      </c>
      <c r="J1612" s="47" t="s">
        <v>8087</v>
      </c>
      <c r="K1612" s="610"/>
      <c r="L1612" s="3"/>
    </row>
    <row r="1613" spans="1:12">
      <c r="A1613" s="16">
        <v>12777</v>
      </c>
      <c r="B1613" s="23" t="s">
        <v>137</v>
      </c>
      <c r="C1613" s="33" t="s">
        <v>3428</v>
      </c>
      <c r="D1613" s="610" t="str">
        <f t="shared" si="114"/>
        <v>Фото</v>
      </c>
      <c r="E1613" s="508" t="s">
        <v>351</v>
      </c>
      <c r="F1613" s="68">
        <v>13</v>
      </c>
      <c r="G1613" s="48">
        <f t="shared" si="112"/>
        <v>484.9</v>
      </c>
      <c r="H1613" s="75"/>
      <c r="I1613" s="47">
        <f t="shared" si="113"/>
        <v>0</v>
      </c>
      <c r="J1613" s="47" t="s">
        <v>8514</v>
      </c>
      <c r="K1613" s="610"/>
    </row>
    <row r="1614" spans="1:12">
      <c r="A1614" s="16">
        <v>12778</v>
      </c>
      <c r="B1614" s="305" t="s">
        <v>686</v>
      </c>
      <c r="C1614" s="33" t="s">
        <v>3429</v>
      </c>
      <c r="D1614" s="610" t="str">
        <f t="shared" si="114"/>
        <v>Фото</v>
      </c>
      <c r="E1614" s="508" t="s">
        <v>351</v>
      </c>
      <c r="F1614" s="68">
        <v>18</v>
      </c>
      <c r="G1614" s="48">
        <f t="shared" si="112"/>
        <v>671.4</v>
      </c>
      <c r="H1614" s="75"/>
      <c r="I1614" s="47">
        <f t="shared" si="113"/>
        <v>0</v>
      </c>
      <c r="J1614" s="47" t="s">
        <v>8515</v>
      </c>
      <c r="K1614" s="610"/>
    </row>
    <row r="1615" spans="1:12">
      <c r="A1615" s="6">
        <v>12652</v>
      </c>
      <c r="B1615" s="23" t="s">
        <v>137</v>
      </c>
      <c r="C1615" s="20" t="s">
        <v>2839</v>
      </c>
      <c r="D1615" s="610" t="str">
        <f t="shared" si="114"/>
        <v>Фото</v>
      </c>
      <c r="E1615" s="72" t="s">
        <v>351</v>
      </c>
      <c r="F1615" s="51">
        <v>50</v>
      </c>
      <c r="G1615" s="48">
        <f t="shared" si="112"/>
        <v>1864.9999999999998</v>
      </c>
      <c r="H1615" s="75"/>
      <c r="I1615" s="47">
        <f t="shared" si="113"/>
        <v>0</v>
      </c>
      <c r="J1615" s="47" t="s">
        <v>8392</v>
      </c>
      <c r="K1615" s="610"/>
    </row>
    <row r="1616" spans="1:12">
      <c r="A1616" s="6">
        <v>40362</v>
      </c>
      <c r="B1616" s="23" t="s">
        <v>137</v>
      </c>
      <c r="C1616" s="20" t="s">
        <v>746</v>
      </c>
      <c r="D1616" s="610" t="str">
        <f t="shared" si="114"/>
        <v>Фото</v>
      </c>
      <c r="E1616" s="533" t="s">
        <v>351</v>
      </c>
      <c r="F1616" s="51">
        <v>2.5</v>
      </c>
      <c r="G1616" s="48">
        <f t="shared" si="112"/>
        <v>93.25</v>
      </c>
      <c r="H1616" s="75"/>
      <c r="I1616" s="47">
        <f t="shared" si="113"/>
        <v>0</v>
      </c>
      <c r="J1616" s="47" t="s">
        <v>8027</v>
      </c>
      <c r="K1616" s="610"/>
    </row>
    <row r="1617" spans="1:11">
      <c r="A1617" s="6">
        <v>40664</v>
      </c>
      <c r="B1617" s="99" t="s">
        <v>137</v>
      </c>
      <c r="C1617" s="31" t="s">
        <v>590</v>
      </c>
      <c r="D1617" s="610" t="str">
        <f t="shared" si="114"/>
        <v>Фото</v>
      </c>
      <c r="E1617" s="72" t="s">
        <v>351</v>
      </c>
      <c r="F1617" s="51">
        <v>3</v>
      </c>
      <c r="G1617" s="48">
        <f t="shared" si="112"/>
        <v>111.89999999999999</v>
      </c>
      <c r="H1617" s="75"/>
      <c r="I1617" s="47">
        <f t="shared" si="113"/>
        <v>0</v>
      </c>
      <c r="J1617" s="47" t="s">
        <v>6966</v>
      </c>
      <c r="K1617" s="610"/>
    </row>
    <row r="1618" spans="1:11">
      <c r="A1618" s="6">
        <v>11508</v>
      </c>
      <c r="B1618" s="2" t="s">
        <v>137</v>
      </c>
      <c r="C1618" s="31" t="s">
        <v>3880</v>
      </c>
      <c r="D1618" s="610" t="str">
        <f t="shared" si="114"/>
        <v>Фото</v>
      </c>
      <c r="E1618" s="344" t="s">
        <v>351</v>
      </c>
      <c r="F1618" s="51">
        <v>8.5</v>
      </c>
      <c r="G1618" s="48">
        <f t="shared" si="112"/>
        <v>317.04999999999995</v>
      </c>
      <c r="H1618" s="75"/>
      <c r="I1618" s="47">
        <f t="shared" si="113"/>
        <v>0</v>
      </c>
      <c r="J1618" s="47" t="s">
        <v>6967</v>
      </c>
      <c r="K1618" s="610"/>
    </row>
    <row r="1619" spans="1:11">
      <c r="A1619" s="6">
        <v>12954</v>
      </c>
      <c r="B1619" s="2" t="s">
        <v>137</v>
      </c>
      <c r="C1619" s="31" t="s">
        <v>4381</v>
      </c>
      <c r="D1619" s="610" t="str">
        <f t="shared" si="114"/>
        <v>Фото</v>
      </c>
      <c r="E1619" s="227" t="s">
        <v>351</v>
      </c>
      <c r="F1619" s="51">
        <v>50</v>
      </c>
      <c r="G1619" s="48">
        <f t="shared" si="112"/>
        <v>1864.9999999999998</v>
      </c>
      <c r="H1619" s="75"/>
      <c r="I1619" s="47">
        <f t="shared" si="113"/>
        <v>0</v>
      </c>
      <c r="J1619" s="47" t="s">
        <v>8676</v>
      </c>
      <c r="K1619" s="610"/>
    </row>
    <row r="1620" spans="1:11">
      <c r="A1620" s="8">
        <v>11051</v>
      </c>
      <c r="B1620" s="2" t="s">
        <v>137</v>
      </c>
      <c r="C1620" s="371" t="s">
        <v>520</v>
      </c>
      <c r="D1620" s="610" t="str">
        <f t="shared" si="114"/>
        <v>Фото</v>
      </c>
      <c r="E1620" s="331" t="s">
        <v>351</v>
      </c>
      <c r="F1620" s="52">
        <v>1</v>
      </c>
      <c r="G1620" s="48">
        <f t="shared" si="112"/>
        <v>37.299999999999997</v>
      </c>
      <c r="H1620" s="75"/>
      <c r="I1620" s="47">
        <f t="shared" si="113"/>
        <v>0</v>
      </c>
      <c r="J1620" s="47" t="s">
        <v>6938</v>
      </c>
      <c r="K1620" s="610"/>
    </row>
    <row r="1621" spans="1:11">
      <c r="A1621" s="6">
        <v>40372</v>
      </c>
      <c r="B1621" s="23" t="s">
        <v>137</v>
      </c>
      <c r="C1621" s="20" t="s">
        <v>744</v>
      </c>
      <c r="D1621" s="610" t="str">
        <f t="shared" si="114"/>
        <v>Фото</v>
      </c>
      <c r="E1621" s="72" t="s">
        <v>351</v>
      </c>
      <c r="F1621" s="51">
        <v>5</v>
      </c>
      <c r="G1621" s="48">
        <f t="shared" si="112"/>
        <v>186.5</v>
      </c>
      <c r="H1621" s="76"/>
      <c r="I1621" s="47">
        <f t="shared" si="113"/>
        <v>0</v>
      </c>
      <c r="J1621" s="47" t="s">
        <v>6540</v>
      </c>
      <c r="K1621" s="610"/>
    </row>
    <row r="1622" spans="1:11">
      <c r="A1622" s="6">
        <v>11582</v>
      </c>
      <c r="B1622" s="2" t="s">
        <v>137</v>
      </c>
      <c r="C1622" s="32" t="s">
        <v>710</v>
      </c>
      <c r="D1622" s="610" t="str">
        <f t="shared" si="114"/>
        <v>Фото</v>
      </c>
      <c r="E1622" s="227" t="s">
        <v>351</v>
      </c>
      <c r="F1622" s="51">
        <v>3</v>
      </c>
      <c r="G1622" s="48">
        <f t="shared" si="112"/>
        <v>111.89999999999999</v>
      </c>
      <c r="H1622" s="76"/>
      <c r="I1622" s="47">
        <f t="shared" si="113"/>
        <v>0</v>
      </c>
      <c r="J1622" s="47" t="s">
        <v>6963</v>
      </c>
      <c r="K1622" s="610"/>
    </row>
    <row r="1623" spans="1:11">
      <c r="A1623" s="6">
        <v>11578</v>
      </c>
      <c r="B1623" s="2" t="s">
        <v>137</v>
      </c>
      <c r="C1623" s="32" t="s">
        <v>4357</v>
      </c>
      <c r="D1623" s="610" t="str">
        <f t="shared" si="114"/>
        <v>Фото</v>
      </c>
      <c r="E1623" s="227" t="s">
        <v>351</v>
      </c>
      <c r="F1623" s="51">
        <v>10</v>
      </c>
      <c r="G1623" s="48">
        <f t="shared" si="112"/>
        <v>373</v>
      </c>
      <c r="H1623" s="76"/>
      <c r="I1623" s="47">
        <f t="shared" si="113"/>
        <v>0</v>
      </c>
      <c r="J1623" s="47" t="s">
        <v>6968</v>
      </c>
      <c r="K1623" s="610"/>
    </row>
    <row r="1624" spans="1:11">
      <c r="A1624" s="6">
        <v>12682</v>
      </c>
      <c r="B1624" s="2" t="s">
        <v>137</v>
      </c>
      <c r="C1624" s="32" t="s">
        <v>4395</v>
      </c>
      <c r="D1624" s="610" t="str">
        <f t="shared" si="114"/>
        <v>Фото</v>
      </c>
      <c r="E1624" s="566" t="s">
        <v>351</v>
      </c>
      <c r="F1624" s="51">
        <v>45</v>
      </c>
      <c r="G1624" s="48">
        <f t="shared" si="112"/>
        <v>1678.4999999999998</v>
      </c>
      <c r="H1624" s="76"/>
      <c r="I1624" s="47">
        <f t="shared" si="113"/>
        <v>0</v>
      </c>
      <c r="J1624" s="47" t="s">
        <v>8407</v>
      </c>
      <c r="K1624" s="610"/>
    </row>
    <row r="1625" spans="1:11">
      <c r="A1625" s="6">
        <v>12685</v>
      </c>
      <c r="B1625" s="2" t="s">
        <v>137</v>
      </c>
      <c r="C1625" s="32" t="s">
        <v>4354</v>
      </c>
      <c r="D1625" s="610" t="str">
        <f t="shared" si="114"/>
        <v>Фото</v>
      </c>
      <c r="E1625" s="227" t="s">
        <v>351</v>
      </c>
      <c r="F1625" s="51">
        <v>15</v>
      </c>
      <c r="G1625" s="48">
        <f t="shared" si="112"/>
        <v>559.5</v>
      </c>
      <c r="H1625" s="76"/>
      <c r="I1625" s="47">
        <f t="shared" si="113"/>
        <v>0</v>
      </c>
      <c r="J1625" s="47" t="s">
        <v>8404</v>
      </c>
      <c r="K1625" s="610"/>
    </row>
    <row r="1626" spans="1:11">
      <c r="A1626" s="6">
        <v>11533</v>
      </c>
      <c r="B1626" s="2" t="s">
        <v>137</v>
      </c>
      <c r="C1626" s="32" t="s">
        <v>4355</v>
      </c>
      <c r="D1626" s="610" t="str">
        <f t="shared" si="114"/>
        <v>Фото</v>
      </c>
      <c r="E1626" s="569" t="s">
        <v>134</v>
      </c>
      <c r="F1626" s="51">
        <v>18</v>
      </c>
      <c r="G1626" s="48">
        <f t="shared" si="112"/>
        <v>671.4</v>
      </c>
      <c r="H1626" s="76"/>
      <c r="I1626" s="47">
        <f t="shared" si="113"/>
        <v>0</v>
      </c>
      <c r="J1626" s="47" t="s">
        <v>6969</v>
      </c>
      <c r="K1626" s="610"/>
    </row>
    <row r="1627" spans="1:11">
      <c r="A1627" s="6">
        <v>12703</v>
      </c>
      <c r="B1627" s="332" t="s">
        <v>2724</v>
      </c>
      <c r="C1627" s="32" t="s">
        <v>4396</v>
      </c>
      <c r="D1627" s="610" t="str">
        <f t="shared" si="114"/>
        <v>Фото</v>
      </c>
      <c r="E1627" s="533" t="s">
        <v>134</v>
      </c>
      <c r="F1627" s="51">
        <v>13</v>
      </c>
      <c r="G1627" s="48">
        <f t="shared" si="112"/>
        <v>484.9</v>
      </c>
      <c r="H1627" s="76"/>
      <c r="I1627" s="47">
        <v>0</v>
      </c>
      <c r="J1627" s="47" t="s">
        <v>8423</v>
      </c>
      <c r="K1627" s="610"/>
    </row>
    <row r="1628" spans="1:11">
      <c r="A1628" s="6">
        <v>12704</v>
      </c>
      <c r="B1628" s="332" t="s">
        <v>2724</v>
      </c>
      <c r="C1628" s="32" t="s">
        <v>4397</v>
      </c>
      <c r="D1628" s="610" t="str">
        <f t="shared" si="114"/>
        <v>Фото</v>
      </c>
      <c r="E1628" s="344" t="s">
        <v>351</v>
      </c>
      <c r="F1628" s="51">
        <v>13</v>
      </c>
      <c r="G1628" s="48">
        <f t="shared" si="112"/>
        <v>484.9</v>
      </c>
      <c r="H1628" s="76"/>
      <c r="I1628" s="47">
        <v>0</v>
      </c>
      <c r="J1628" s="47" t="s">
        <v>8424</v>
      </c>
      <c r="K1628" s="610"/>
    </row>
    <row r="1629" spans="1:11">
      <c r="A1629" s="6">
        <v>11572</v>
      </c>
      <c r="B1629" s="2" t="s">
        <v>137</v>
      </c>
      <c r="C1629" s="32" t="s">
        <v>4527</v>
      </c>
      <c r="D1629" s="610" t="str">
        <f t="shared" si="114"/>
        <v>Фото</v>
      </c>
      <c r="E1629" s="227" t="s">
        <v>351</v>
      </c>
      <c r="F1629" s="51">
        <v>30</v>
      </c>
      <c r="G1629" s="48">
        <f t="shared" si="112"/>
        <v>1119</v>
      </c>
      <c r="H1629" s="76"/>
      <c r="I1629" s="47">
        <f>F1629*H1629</f>
        <v>0</v>
      </c>
      <c r="J1629" s="47" t="s">
        <v>6964</v>
      </c>
      <c r="K1629" s="610"/>
    </row>
    <row r="1630" spans="1:11">
      <c r="A1630" s="6">
        <v>11573</v>
      </c>
      <c r="B1630" s="2" t="s">
        <v>137</v>
      </c>
      <c r="C1630" s="32" t="s">
        <v>4356</v>
      </c>
      <c r="D1630" s="610" t="str">
        <f t="shared" si="114"/>
        <v>Фото</v>
      </c>
      <c r="E1630" s="344" t="s">
        <v>351</v>
      </c>
      <c r="F1630" s="51">
        <v>45</v>
      </c>
      <c r="G1630" s="48">
        <f t="shared" si="112"/>
        <v>1678.4999999999998</v>
      </c>
      <c r="H1630" s="76"/>
      <c r="I1630" s="47">
        <v>0</v>
      </c>
      <c r="J1630" s="47" t="s">
        <v>6965</v>
      </c>
      <c r="K1630" s="610"/>
    </row>
    <row r="1631" spans="1:11">
      <c r="A1631" s="6">
        <v>13800</v>
      </c>
      <c r="B1631" s="2" t="s">
        <v>137</v>
      </c>
      <c r="C1631" s="32" t="s">
        <v>3874</v>
      </c>
      <c r="D1631" s="610" t="str">
        <f t="shared" si="114"/>
        <v>Фото</v>
      </c>
      <c r="E1631" s="227" t="s">
        <v>351</v>
      </c>
      <c r="F1631" s="51">
        <v>6</v>
      </c>
      <c r="G1631" s="48">
        <f t="shared" si="112"/>
        <v>223.79999999999998</v>
      </c>
      <c r="H1631" s="76"/>
      <c r="I1631" s="47">
        <f t="shared" ref="I1631:I1644" si="115">F1631*H1631</f>
        <v>0</v>
      </c>
      <c r="J1631" s="47" t="s">
        <v>6931</v>
      </c>
      <c r="K1631" s="610"/>
    </row>
    <row r="1632" spans="1:11">
      <c r="A1632" s="6">
        <v>11504</v>
      </c>
      <c r="B1632" s="2" t="s">
        <v>137</v>
      </c>
      <c r="C1632" s="32" t="s">
        <v>745</v>
      </c>
      <c r="D1632" s="610" t="str">
        <f t="shared" si="114"/>
        <v>Фото</v>
      </c>
      <c r="E1632" s="227" t="s">
        <v>351</v>
      </c>
      <c r="F1632" s="51">
        <v>25</v>
      </c>
      <c r="G1632" s="48">
        <f t="shared" si="112"/>
        <v>932.49999999999989</v>
      </c>
      <c r="H1632" s="76"/>
      <c r="I1632" s="47">
        <f t="shared" si="115"/>
        <v>0</v>
      </c>
      <c r="J1632" s="47" t="s">
        <v>6970</v>
      </c>
      <c r="K1632" s="610"/>
    </row>
    <row r="1633" spans="1:11">
      <c r="A1633" s="16">
        <v>40221</v>
      </c>
      <c r="B1633" s="94" t="s">
        <v>137</v>
      </c>
      <c r="C1633" s="13" t="s">
        <v>834</v>
      </c>
      <c r="D1633" s="610" t="str">
        <f t="shared" si="114"/>
        <v>Фото</v>
      </c>
      <c r="E1633" s="72" t="s">
        <v>351</v>
      </c>
      <c r="F1633" s="68">
        <v>18</v>
      </c>
      <c r="G1633" s="48">
        <f t="shared" si="112"/>
        <v>671.4</v>
      </c>
      <c r="H1633" s="75"/>
      <c r="I1633" s="47">
        <f t="shared" si="115"/>
        <v>0</v>
      </c>
      <c r="J1633" s="47" t="s">
        <v>6971</v>
      </c>
      <c r="K1633" s="610"/>
    </row>
    <row r="1634" spans="1:11">
      <c r="A1634" s="16">
        <v>12989</v>
      </c>
      <c r="B1634" s="94" t="s">
        <v>137</v>
      </c>
      <c r="C1634" s="13" t="s">
        <v>4507</v>
      </c>
      <c r="D1634" s="610" t="str">
        <f t="shared" si="114"/>
        <v>Фото</v>
      </c>
      <c r="E1634" s="72" t="s">
        <v>351</v>
      </c>
      <c r="F1634" s="68">
        <v>2.5</v>
      </c>
      <c r="G1634" s="48">
        <f t="shared" si="112"/>
        <v>93.25</v>
      </c>
      <c r="H1634" s="75"/>
      <c r="I1634" s="47">
        <f t="shared" si="115"/>
        <v>0</v>
      </c>
      <c r="J1634" s="47" t="s">
        <v>8710</v>
      </c>
      <c r="K1634" s="610"/>
    </row>
    <row r="1635" spans="1:11">
      <c r="A1635" s="16">
        <v>40392</v>
      </c>
      <c r="B1635" s="94" t="s">
        <v>137</v>
      </c>
      <c r="C1635" s="13" t="s">
        <v>4398</v>
      </c>
      <c r="D1635" s="610" t="str">
        <f t="shared" si="114"/>
        <v>Фото</v>
      </c>
      <c r="E1635" s="72" t="s">
        <v>351</v>
      </c>
      <c r="F1635" s="68">
        <v>40</v>
      </c>
      <c r="G1635" s="48">
        <f t="shared" si="112"/>
        <v>1492</v>
      </c>
      <c r="H1635" s="75"/>
      <c r="I1635" s="47">
        <f t="shared" si="115"/>
        <v>0</v>
      </c>
      <c r="J1635" s="47" t="s">
        <v>6972</v>
      </c>
      <c r="K1635" s="610"/>
    </row>
    <row r="1636" spans="1:11">
      <c r="A1636" s="6">
        <v>12718</v>
      </c>
      <c r="B1636" s="23" t="s">
        <v>137</v>
      </c>
      <c r="C1636" s="20" t="s">
        <v>4382</v>
      </c>
      <c r="D1636" s="610" t="str">
        <f t="shared" si="114"/>
        <v>Фото</v>
      </c>
      <c r="E1636" s="533" t="s">
        <v>134</v>
      </c>
      <c r="F1636" s="51">
        <v>6</v>
      </c>
      <c r="G1636" s="48">
        <f t="shared" si="112"/>
        <v>223.79999999999998</v>
      </c>
      <c r="H1636" s="75"/>
      <c r="I1636" s="47">
        <f t="shared" si="115"/>
        <v>0</v>
      </c>
      <c r="J1636" s="47" t="s">
        <v>8456</v>
      </c>
      <c r="K1636" s="610"/>
    </row>
    <row r="1637" spans="1:11">
      <c r="A1637" s="6">
        <v>12985</v>
      </c>
      <c r="B1637" s="23" t="s">
        <v>137</v>
      </c>
      <c r="C1637" s="20" t="s">
        <v>3445</v>
      </c>
      <c r="D1637" s="610" t="str">
        <f t="shared" si="114"/>
        <v>Фото</v>
      </c>
      <c r="E1637" s="72" t="s">
        <v>351</v>
      </c>
      <c r="F1637" s="51">
        <v>2.5</v>
      </c>
      <c r="G1637" s="48">
        <f t="shared" si="112"/>
        <v>93.25</v>
      </c>
      <c r="H1637" s="75"/>
      <c r="I1637" s="47">
        <f t="shared" si="115"/>
        <v>0</v>
      </c>
      <c r="J1637" s="47" t="s">
        <v>8707</v>
      </c>
      <c r="K1637" s="610"/>
    </row>
    <row r="1638" spans="1:11">
      <c r="A1638" s="6">
        <v>12660</v>
      </c>
      <c r="B1638" s="23" t="s">
        <v>137</v>
      </c>
      <c r="C1638" s="20" t="s">
        <v>2707</v>
      </c>
      <c r="D1638" s="610" t="str">
        <f t="shared" si="114"/>
        <v>Фото</v>
      </c>
      <c r="E1638" s="72" t="s">
        <v>351</v>
      </c>
      <c r="F1638" s="51">
        <v>1.8</v>
      </c>
      <c r="G1638" s="48">
        <f t="shared" si="112"/>
        <v>67.14</v>
      </c>
      <c r="H1638" s="75"/>
      <c r="I1638" s="47">
        <f t="shared" si="115"/>
        <v>0</v>
      </c>
      <c r="J1638" s="47" t="s">
        <v>8399</v>
      </c>
      <c r="K1638" s="610"/>
    </row>
    <row r="1639" spans="1:11">
      <c r="A1639" s="6">
        <v>12953</v>
      </c>
      <c r="B1639" s="23" t="s">
        <v>137</v>
      </c>
      <c r="C1639" s="20" t="s">
        <v>3300</v>
      </c>
      <c r="D1639" s="610" t="str">
        <f t="shared" si="114"/>
        <v>Фото</v>
      </c>
      <c r="E1639" s="72" t="s">
        <v>351</v>
      </c>
      <c r="F1639" s="51">
        <v>3.5</v>
      </c>
      <c r="G1639" s="48">
        <f t="shared" si="112"/>
        <v>130.54999999999998</v>
      </c>
      <c r="H1639" s="75"/>
      <c r="I1639" s="47">
        <f t="shared" si="115"/>
        <v>0</v>
      </c>
      <c r="J1639" s="47" t="s">
        <v>8675</v>
      </c>
      <c r="K1639" s="610"/>
    </row>
    <row r="1640" spans="1:11">
      <c r="A1640" s="6">
        <v>40224</v>
      </c>
      <c r="B1640" s="303" t="s">
        <v>154</v>
      </c>
      <c r="C1640" s="20" t="s">
        <v>4269</v>
      </c>
      <c r="D1640" s="610" t="str">
        <f t="shared" si="114"/>
        <v>Фото</v>
      </c>
      <c r="E1640" s="72" t="s">
        <v>351</v>
      </c>
      <c r="F1640" s="51">
        <v>4</v>
      </c>
      <c r="G1640" s="48">
        <f t="shared" si="112"/>
        <v>149.19999999999999</v>
      </c>
      <c r="H1640" s="75"/>
      <c r="I1640" s="47">
        <f t="shared" si="115"/>
        <v>0</v>
      </c>
      <c r="J1640" s="47" t="s">
        <v>6973</v>
      </c>
      <c r="K1640" s="610"/>
    </row>
    <row r="1641" spans="1:11">
      <c r="A1641" s="6">
        <v>11162</v>
      </c>
      <c r="B1641" s="364" t="s">
        <v>530</v>
      </c>
      <c r="C1641" s="31" t="s">
        <v>4135</v>
      </c>
      <c r="D1641" s="610" t="str">
        <f t="shared" si="114"/>
        <v>Фото</v>
      </c>
      <c r="E1641" s="72" t="s">
        <v>351</v>
      </c>
      <c r="F1641" s="51">
        <v>8.5</v>
      </c>
      <c r="G1641" s="48">
        <f t="shared" si="112"/>
        <v>317.04999999999995</v>
      </c>
      <c r="H1641" s="75"/>
      <c r="I1641" s="47">
        <f t="shared" si="115"/>
        <v>0</v>
      </c>
      <c r="J1641" s="47" t="s">
        <v>5620</v>
      </c>
      <c r="K1641" s="610"/>
    </row>
    <row r="1642" spans="1:11">
      <c r="A1642" s="6">
        <v>40634</v>
      </c>
      <c r="B1642" s="531" t="s">
        <v>530</v>
      </c>
      <c r="C1642" s="32" t="s">
        <v>4136</v>
      </c>
      <c r="D1642" s="610" t="str">
        <f t="shared" si="114"/>
        <v>Фото</v>
      </c>
      <c r="E1642" s="72" t="s">
        <v>351</v>
      </c>
      <c r="F1642" s="51">
        <v>15</v>
      </c>
      <c r="G1642" s="48">
        <f t="shared" si="112"/>
        <v>559.5</v>
      </c>
      <c r="H1642" s="75"/>
      <c r="I1642" s="47">
        <f t="shared" si="115"/>
        <v>0</v>
      </c>
      <c r="J1642" s="47" t="s">
        <v>6974</v>
      </c>
      <c r="K1642" s="610"/>
    </row>
    <row r="1643" spans="1:11">
      <c r="A1643" s="6">
        <v>13708</v>
      </c>
      <c r="B1643" s="24" t="s">
        <v>137</v>
      </c>
      <c r="C1643" s="32" t="s">
        <v>3476</v>
      </c>
      <c r="D1643" s="610" t="str">
        <f t="shared" si="114"/>
        <v>Фото</v>
      </c>
      <c r="E1643" s="72" t="s">
        <v>351</v>
      </c>
      <c r="F1643" s="51">
        <v>6.5</v>
      </c>
      <c r="G1643" s="48">
        <f t="shared" si="112"/>
        <v>242.45</v>
      </c>
      <c r="H1643" s="75"/>
      <c r="I1643" s="47">
        <f t="shared" si="115"/>
        <v>0</v>
      </c>
      <c r="J1643" s="47" t="s">
        <v>8728</v>
      </c>
      <c r="K1643" s="610"/>
    </row>
    <row r="1644" spans="1:11">
      <c r="A1644" s="34">
        <v>12806</v>
      </c>
      <c r="B1644" s="24" t="s">
        <v>137</v>
      </c>
      <c r="C1644" s="18" t="s">
        <v>2807</v>
      </c>
      <c r="D1644" s="610" t="str">
        <f t="shared" si="114"/>
        <v>Фото</v>
      </c>
      <c r="E1644" s="72" t="s">
        <v>351</v>
      </c>
      <c r="F1644" s="48">
        <v>3.5</v>
      </c>
      <c r="G1644" s="48">
        <f t="shared" si="112"/>
        <v>130.54999999999998</v>
      </c>
      <c r="H1644" s="73"/>
      <c r="I1644" s="47">
        <f t="shared" si="115"/>
        <v>0</v>
      </c>
      <c r="J1644" s="47" t="s">
        <v>8541</v>
      </c>
      <c r="K1644" s="610"/>
    </row>
    <row r="1645" spans="1:11">
      <c r="A1645" s="171"/>
      <c r="B1645" s="386" t="s">
        <v>1648</v>
      </c>
      <c r="C1645" s="172" t="s">
        <v>2031</v>
      </c>
      <c r="D1645" s="610"/>
      <c r="E1645" s="236"/>
      <c r="F1645" s="173"/>
      <c r="G1645" s="139"/>
      <c r="H1645" s="174"/>
      <c r="I1645" s="141"/>
      <c r="J1645" s="141" t="e">
        <v>#N/A</v>
      </c>
      <c r="K1645" s="610"/>
    </row>
    <row r="1646" spans="1:11" ht="158.85" customHeight="1">
      <c r="A1646" s="441"/>
      <c r="B1646" s="444"/>
      <c r="C1646" s="442"/>
      <c r="D1646" s="610"/>
      <c r="E1646" s="238"/>
      <c r="F1646" s="120"/>
      <c r="G1646" s="105"/>
      <c r="H1646" s="106"/>
      <c r="I1646" s="107"/>
      <c r="J1646" s="107" t="e">
        <v>#N/A</v>
      </c>
      <c r="K1646" s="610"/>
    </row>
    <row r="1647" spans="1:11">
      <c r="A1647" s="16">
        <v>40234</v>
      </c>
      <c r="B1647" s="443" t="s">
        <v>137</v>
      </c>
      <c r="C1647" s="13" t="s">
        <v>2932</v>
      </c>
      <c r="D1647" s="610" t="str">
        <f t="shared" si="114"/>
        <v>Фото</v>
      </c>
      <c r="E1647" s="344" t="s">
        <v>351</v>
      </c>
      <c r="F1647" s="68">
        <v>28</v>
      </c>
      <c r="G1647" s="48">
        <f t="shared" ref="G1647:G1678" si="116">I$2*F1647</f>
        <v>1044.3999999999999</v>
      </c>
      <c r="H1647" s="75"/>
      <c r="I1647" s="47">
        <f>F1647*H1647</f>
        <v>0</v>
      </c>
      <c r="J1647" s="47" t="s">
        <v>6699</v>
      </c>
      <c r="K1647" s="610"/>
    </row>
    <row r="1648" spans="1:11">
      <c r="A1648" s="16">
        <v>508038</v>
      </c>
      <c r="B1648" s="233" t="s">
        <v>137</v>
      </c>
      <c r="C1648" s="33" t="s">
        <v>425</v>
      </c>
      <c r="D1648" s="610" t="str">
        <f t="shared" si="114"/>
        <v>Фото</v>
      </c>
      <c r="E1648" s="569" t="s">
        <v>134</v>
      </c>
      <c r="F1648" s="68">
        <v>55</v>
      </c>
      <c r="G1648" s="48">
        <f t="shared" si="116"/>
        <v>2051.5</v>
      </c>
      <c r="H1648" s="75"/>
      <c r="I1648" s="47">
        <v>0</v>
      </c>
      <c r="J1648" s="47" t="s">
        <v>6700</v>
      </c>
      <c r="K1648" s="610"/>
    </row>
    <row r="1649" spans="1:11">
      <c r="A1649" s="16">
        <v>508003</v>
      </c>
      <c r="B1649" s="233" t="s">
        <v>137</v>
      </c>
      <c r="C1649" s="33" t="s">
        <v>419</v>
      </c>
      <c r="D1649" s="610" t="str">
        <f t="shared" si="114"/>
        <v>Фото</v>
      </c>
      <c r="E1649" s="569" t="s">
        <v>134</v>
      </c>
      <c r="F1649" s="68">
        <v>55</v>
      </c>
      <c r="G1649" s="48">
        <f t="shared" si="116"/>
        <v>2051.5</v>
      </c>
      <c r="H1649" s="75"/>
      <c r="I1649" s="47">
        <f t="shared" ref="I1649:I1678" si="117">F1649*H1649</f>
        <v>0</v>
      </c>
      <c r="J1649" s="47" t="s">
        <v>6701</v>
      </c>
      <c r="K1649" s="610"/>
    </row>
    <row r="1650" spans="1:11">
      <c r="A1650" s="16">
        <v>508044</v>
      </c>
      <c r="B1650" s="233" t="s">
        <v>137</v>
      </c>
      <c r="C1650" s="33" t="s">
        <v>426</v>
      </c>
      <c r="D1650" s="610" t="str">
        <f t="shared" si="114"/>
        <v>Фото</v>
      </c>
      <c r="E1650" s="539" t="s">
        <v>134</v>
      </c>
      <c r="F1650" s="68">
        <v>55</v>
      </c>
      <c r="G1650" s="48">
        <f t="shared" si="116"/>
        <v>2051.5</v>
      </c>
      <c r="H1650" s="75"/>
      <c r="I1650" s="47">
        <f t="shared" si="117"/>
        <v>0</v>
      </c>
      <c r="J1650" s="47" t="s">
        <v>6702</v>
      </c>
      <c r="K1650" s="610"/>
    </row>
    <row r="1651" spans="1:11">
      <c r="A1651" s="16">
        <v>40245</v>
      </c>
      <c r="B1651" s="94" t="s">
        <v>137</v>
      </c>
      <c r="C1651" s="33" t="s">
        <v>2996</v>
      </c>
      <c r="D1651" s="610" t="str">
        <f t="shared" si="114"/>
        <v>Фото</v>
      </c>
      <c r="E1651" s="72" t="s">
        <v>351</v>
      </c>
      <c r="F1651" s="68">
        <v>5</v>
      </c>
      <c r="G1651" s="48">
        <f t="shared" si="116"/>
        <v>186.5</v>
      </c>
      <c r="H1651" s="75"/>
      <c r="I1651" s="47">
        <f t="shared" si="117"/>
        <v>0</v>
      </c>
      <c r="J1651" s="47" t="s">
        <v>6703</v>
      </c>
      <c r="K1651" s="610"/>
    </row>
    <row r="1652" spans="1:11">
      <c r="A1652" s="16">
        <v>40248</v>
      </c>
      <c r="B1652" s="16" t="s">
        <v>137</v>
      </c>
      <c r="C1652" s="13" t="s">
        <v>4508</v>
      </c>
      <c r="D1652" s="610" t="str">
        <f t="shared" si="114"/>
        <v>Фото</v>
      </c>
      <c r="E1652" s="72" t="s">
        <v>351</v>
      </c>
      <c r="F1652" s="68">
        <v>33</v>
      </c>
      <c r="G1652" s="48">
        <f t="shared" si="116"/>
        <v>1230.8999999999999</v>
      </c>
      <c r="H1652" s="75"/>
      <c r="I1652" s="47">
        <f t="shared" si="117"/>
        <v>0</v>
      </c>
      <c r="J1652" s="47" t="s">
        <v>6704</v>
      </c>
      <c r="K1652" s="610"/>
    </row>
    <row r="1653" spans="1:11">
      <c r="A1653" s="16">
        <v>12650</v>
      </c>
      <c r="B1653" s="16" t="s">
        <v>137</v>
      </c>
      <c r="C1653" s="13" t="s">
        <v>2702</v>
      </c>
      <c r="D1653" s="610" t="str">
        <f t="shared" si="114"/>
        <v>Фото</v>
      </c>
      <c r="E1653" s="72" t="s">
        <v>351</v>
      </c>
      <c r="F1653" s="68">
        <v>12</v>
      </c>
      <c r="G1653" s="48">
        <f t="shared" si="116"/>
        <v>447.59999999999997</v>
      </c>
      <c r="H1653" s="75"/>
      <c r="I1653" s="47">
        <f t="shared" si="117"/>
        <v>0</v>
      </c>
      <c r="J1653" s="47" t="s">
        <v>8390</v>
      </c>
      <c r="K1653" s="610"/>
    </row>
    <row r="1654" spans="1:11">
      <c r="A1654" s="16">
        <v>40255</v>
      </c>
      <c r="B1654" s="94" t="s">
        <v>137</v>
      </c>
      <c r="C1654" s="13" t="s">
        <v>4509</v>
      </c>
      <c r="D1654" s="610" t="str">
        <f t="shared" si="114"/>
        <v>Фото</v>
      </c>
      <c r="E1654" s="566" t="s">
        <v>351</v>
      </c>
      <c r="F1654" s="68">
        <v>4.5</v>
      </c>
      <c r="G1654" s="48">
        <f t="shared" si="116"/>
        <v>167.85</v>
      </c>
      <c r="H1654" s="75"/>
      <c r="I1654" s="47">
        <f t="shared" si="117"/>
        <v>0</v>
      </c>
      <c r="J1654" s="47" t="s">
        <v>6705</v>
      </c>
      <c r="K1654" s="610"/>
    </row>
    <row r="1655" spans="1:11">
      <c r="A1655" s="16">
        <v>40247</v>
      </c>
      <c r="B1655" s="347" t="s">
        <v>89</v>
      </c>
      <c r="C1655" s="13" t="s">
        <v>835</v>
      </c>
      <c r="D1655" s="610" t="str">
        <f t="shared" si="114"/>
        <v>Фото</v>
      </c>
      <c r="E1655" s="72" t="s">
        <v>351</v>
      </c>
      <c r="F1655" s="68">
        <v>13</v>
      </c>
      <c r="G1655" s="48">
        <f t="shared" si="116"/>
        <v>484.9</v>
      </c>
      <c r="H1655" s="75"/>
      <c r="I1655" s="47">
        <f t="shared" si="117"/>
        <v>0</v>
      </c>
      <c r="J1655" s="47" t="s">
        <v>8451</v>
      </c>
      <c r="K1655" s="610"/>
    </row>
    <row r="1656" spans="1:11">
      <c r="A1656" s="16">
        <v>12159</v>
      </c>
      <c r="B1656" s="233" t="s">
        <v>137</v>
      </c>
      <c r="C1656" s="13" t="s">
        <v>2553</v>
      </c>
      <c r="D1656" s="610" t="str">
        <f t="shared" si="114"/>
        <v>Фото</v>
      </c>
      <c r="E1656" s="566" t="s">
        <v>351</v>
      </c>
      <c r="F1656" s="68">
        <v>13</v>
      </c>
      <c r="G1656" s="48">
        <f t="shared" si="116"/>
        <v>484.9</v>
      </c>
      <c r="H1656" s="75"/>
      <c r="I1656" s="47">
        <f t="shared" si="117"/>
        <v>0</v>
      </c>
      <c r="J1656" s="47" t="s">
        <v>8301</v>
      </c>
      <c r="K1656" s="610"/>
    </row>
    <row r="1657" spans="1:11">
      <c r="A1657" s="16">
        <v>11358</v>
      </c>
      <c r="B1657" s="233" t="s">
        <v>137</v>
      </c>
      <c r="C1657" s="33" t="s">
        <v>4103</v>
      </c>
      <c r="D1657" s="610" t="str">
        <f t="shared" si="114"/>
        <v>Фото</v>
      </c>
      <c r="E1657" s="72" t="s">
        <v>351</v>
      </c>
      <c r="F1657" s="68">
        <v>7</v>
      </c>
      <c r="G1657" s="48">
        <f t="shared" si="116"/>
        <v>261.09999999999997</v>
      </c>
      <c r="H1657" s="75"/>
      <c r="I1657" s="47">
        <f t="shared" si="117"/>
        <v>0</v>
      </c>
      <c r="J1657" s="47" t="s">
        <v>6712</v>
      </c>
      <c r="K1657" s="610"/>
    </row>
    <row r="1658" spans="1:11">
      <c r="A1658" s="16">
        <v>33036</v>
      </c>
      <c r="B1658" s="347" t="s">
        <v>89</v>
      </c>
      <c r="C1658" s="13" t="s">
        <v>153</v>
      </c>
      <c r="D1658" s="610" t="str">
        <f t="shared" si="114"/>
        <v>Фото</v>
      </c>
      <c r="E1658" s="355" t="s">
        <v>351</v>
      </c>
      <c r="F1658" s="68">
        <v>13</v>
      </c>
      <c r="G1658" s="48">
        <f t="shared" si="116"/>
        <v>484.9</v>
      </c>
      <c r="H1658" s="75"/>
      <c r="I1658" s="47">
        <f t="shared" si="117"/>
        <v>0</v>
      </c>
      <c r="J1658" s="47" t="s">
        <v>6711</v>
      </c>
      <c r="K1658" s="610"/>
    </row>
    <row r="1659" spans="1:11">
      <c r="A1659" s="16">
        <v>40250</v>
      </c>
      <c r="B1659" s="322" t="s">
        <v>47</v>
      </c>
      <c r="C1659" s="13" t="s">
        <v>420</v>
      </c>
      <c r="D1659" s="610" t="str">
        <f t="shared" si="114"/>
        <v>Фото</v>
      </c>
      <c r="E1659" s="566" t="s">
        <v>351</v>
      </c>
      <c r="F1659" s="68">
        <v>12</v>
      </c>
      <c r="G1659" s="48">
        <f t="shared" si="116"/>
        <v>447.59999999999997</v>
      </c>
      <c r="H1659" s="75"/>
      <c r="I1659" s="47">
        <f t="shared" si="117"/>
        <v>0</v>
      </c>
      <c r="J1659" s="47" t="s">
        <v>6713</v>
      </c>
      <c r="K1659" s="610"/>
    </row>
    <row r="1660" spans="1:11">
      <c r="A1660" s="37">
        <v>12612</v>
      </c>
      <c r="B1660" s="7" t="s">
        <v>137</v>
      </c>
      <c r="C1660" s="18" t="s">
        <v>3354</v>
      </c>
      <c r="D1660" s="610" t="str">
        <f t="shared" si="114"/>
        <v>Фото</v>
      </c>
      <c r="E1660" s="239" t="s">
        <v>351</v>
      </c>
      <c r="F1660" s="65">
        <v>14</v>
      </c>
      <c r="G1660" s="48">
        <f t="shared" si="116"/>
        <v>522.19999999999993</v>
      </c>
      <c r="H1660" s="75"/>
      <c r="I1660" s="47">
        <f t="shared" si="117"/>
        <v>0</v>
      </c>
      <c r="J1660" s="47" t="s">
        <v>8342</v>
      </c>
      <c r="K1660" s="610"/>
    </row>
    <row r="1661" spans="1:11">
      <c r="A1661" s="16">
        <v>40244</v>
      </c>
      <c r="B1661" s="94" t="s">
        <v>137</v>
      </c>
      <c r="C1661" s="13" t="s">
        <v>1619</v>
      </c>
      <c r="D1661" s="610" t="str">
        <f t="shared" si="114"/>
        <v>Фото</v>
      </c>
      <c r="E1661" s="72" t="s">
        <v>351</v>
      </c>
      <c r="F1661" s="68">
        <v>1.5</v>
      </c>
      <c r="G1661" s="48">
        <f t="shared" si="116"/>
        <v>55.949999999999996</v>
      </c>
      <c r="H1661" s="75"/>
      <c r="I1661" s="47">
        <f t="shared" si="117"/>
        <v>0</v>
      </c>
      <c r="J1661" s="47" t="s">
        <v>8241</v>
      </c>
      <c r="K1661" s="610"/>
    </row>
    <row r="1662" spans="1:11">
      <c r="A1662" s="16">
        <v>40235</v>
      </c>
      <c r="B1662" s="347" t="s">
        <v>89</v>
      </c>
      <c r="C1662" s="13" t="s">
        <v>421</v>
      </c>
      <c r="D1662" s="610" t="str">
        <f t="shared" si="114"/>
        <v>Фото</v>
      </c>
      <c r="E1662" s="542" t="s">
        <v>351</v>
      </c>
      <c r="F1662" s="68">
        <v>30</v>
      </c>
      <c r="G1662" s="48">
        <f t="shared" si="116"/>
        <v>1119</v>
      </c>
      <c r="H1662" s="75"/>
      <c r="I1662" s="47">
        <f t="shared" si="117"/>
        <v>0</v>
      </c>
      <c r="J1662" s="47" t="s">
        <v>8448</v>
      </c>
      <c r="K1662" s="610"/>
    </row>
    <row r="1663" spans="1:11">
      <c r="A1663" s="16">
        <v>40231</v>
      </c>
      <c r="B1663" s="94" t="s">
        <v>47</v>
      </c>
      <c r="C1663" s="13" t="s">
        <v>4090</v>
      </c>
      <c r="D1663" s="610" t="str">
        <f t="shared" si="114"/>
        <v>Фото</v>
      </c>
      <c r="E1663" s="72" t="s">
        <v>351</v>
      </c>
      <c r="F1663" s="68">
        <v>24</v>
      </c>
      <c r="G1663" s="48">
        <f t="shared" si="116"/>
        <v>895.19999999999993</v>
      </c>
      <c r="H1663" s="75"/>
      <c r="I1663" s="47">
        <f t="shared" si="117"/>
        <v>0</v>
      </c>
      <c r="J1663" s="47" t="s">
        <v>6714</v>
      </c>
      <c r="K1663" s="610"/>
    </row>
    <row r="1664" spans="1:11">
      <c r="A1664" s="16">
        <v>12643</v>
      </c>
      <c r="B1664" s="16" t="s">
        <v>137</v>
      </c>
      <c r="C1664" s="13" t="s">
        <v>2697</v>
      </c>
      <c r="D1664" s="610" t="str">
        <f t="shared" si="114"/>
        <v>Фото</v>
      </c>
      <c r="E1664" s="72" t="s">
        <v>351</v>
      </c>
      <c r="F1664" s="68">
        <v>15</v>
      </c>
      <c r="G1664" s="48">
        <f t="shared" si="116"/>
        <v>559.5</v>
      </c>
      <c r="H1664" s="75"/>
      <c r="I1664" s="47">
        <f t="shared" si="117"/>
        <v>0</v>
      </c>
      <c r="J1664" s="47" t="s">
        <v>8371</v>
      </c>
      <c r="K1664" s="610"/>
    </row>
    <row r="1665" spans="1:11">
      <c r="A1665" s="16">
        <v>40230</v>
      </c>
      <c r="B1665" s="347" t="s">
        <v>89</v>
      </c>
      <c r="C1665" s="13" t="s">
        <v>296</v>
      </c>
      <c r="D1665" s="610" t="str">
        <f t="shared" si="114"/>
        <v>Фото</v>
      </c>
      <c r="E1665" s="72" t="s">
        <v>351</v>
      </c>
      <c r="F1665" s="68">
        <v>4.5</v>
      </c>
      <c r="G1665" s="48">
        <f t="shared" si="116"/>
        <v>167.85</v>
      </c>
      <c r="H1665" s="75"/>
      <c r="I1665" s="47">
        <f t="shared" si="117"/>
        <v>0</v>
      </c>
      <c r="J1665" s="47" t="s">
        <v>6715</v>
      </c>
      <c r="K1665" s="610"/>
    </row>
    <row r="1666" spans="1:11">
      <c r="A1666" s="16">
        <v>40207</v>
      </c>
      <c r="B1666" s="347" t="s">
        <v>89</v>
      </c>
      <c r="C1666" s="13" t="s">
        <v>1426</v>
      </c>
      <c r="D1666" s="610" t="str">
        <f t="shared" si="114"/>
        <v>Фото</v>
      </c>
      <c r="E1666" s="329" t="s">
        <v>351</v>
      </c>
      <c r="F1666" s="68">
        <v>5</v>
      </c>
      <c r="G1666" s="48">
        <f t="shared" si="116"/>
        <v>186.5</v>
      </c>
      <c r="H1666" s="75"/>
      <c r="I1666" s="47">
        <f t="shared" si="117"/>
        <v>0</v>
      </c>
      <c r="J1666" s="47" t="s">
        <v>6718</v>
      </c>
      <c r="K1666" s="610"/>
    </row>
    <row r="1667" spans="1:11">
      <c r="A1667" s="16">
        <v>40253</v>
      </c>
      <c r="B1667" s="94" t="s">
        <v>137</v>
      </c>
      <c r="C1667" s="33" t="s">
        <v>543</v>
      </c>
      <c r="D1667" s="610" t="str">
        <f t="shared" si="114"/>
        <v>Фото</v>
      </c>
      <c r="E1667" s="72" t="s">
        <v>351</v>
      </c>
      <c r="F1667" s="68">
        <v>2</v>
      </c>
      <c r="G1667" s="48">
        <f t="shared" si="116"/>
        <v>74.599999999999994</v>
      </c>
      <c r="H1667" s="75"/>
      <c r="I1667" s="47">
        <f t="shared" si="117"/>
        <v>0</v>
      </c>
      <c r="J1667" s="47" t="s">
        <v>6719</v>
      </c>
      <c r="K1667" s="610"/>
    </row>
    <row r="1668" spans="1:11">
      <c r="A1668" s="16">
        <v>40239</v>
      </c>
      <c r="B1668" s="94" t="s">
        <v>137</v>
      </c>
      <c r="C1668" s="13" t="s">
        <v>836</v>
      </c>
      <c r="D1668" s="610" t="str">
        <f t="shared" si="114"/>
        <v>Фото</v>
      </c>
      <c r="E1668" s="72" t="s">
        <v>351</v>
      </c>
      <c r="F1668" s="68">
        <v>1.5</v>
      </c>
      <c r="G1668" s="48">
        <f t="shared" si="116"/>
        <v>55.949999999999996</v>
      </c>
      <c r="H1668" s="75"/>
      <c r="I1668" s="47">
        <f t="shared" si="117"/>
        <v>0</v>
      </c>
      <c r="J1668" s="47" t="s">
        <v>8029</v>
      </c>
      <c r="K1668" s="610"/>
    </row>
    <row r="1669" spans="1:11">
      <c r="A1669" s="16">
        <v>40238</v>
      </c>
      <c r="B1669" s="94" t="s">
        <v>137</v>
      </c>
      <c r="C1669" s="13" t="s">
        <v>4466</v>
      </c>
      <c r="D1669" s="610" t="str">
        <f t="shared" si="114"/>
        <v>Фото</v>
      </c>
      <c r="E1669" s="72" t="s">
        <v>351</v>
      </c>
      <c r="F1669" s="68">
        <v>2</v>
      </c>
      <c r="G1669" s="48">
        <f t="shared" si="116"/>
        <v>74.599999999999994</v>
      </c>
      <c r="H1669" s="79"/>
      <c r="I1669" s="47">
        <f t="shared" si="117"/>
        <v>0</v>
      </c>
      <c r="J1669" s="47" t="s">
        <v>8028</v>
      </c>
      <c r="K1669" s="610"/>
    </row>
    <row r="1670" spans="1:11">
      <c r="A1670" s="16">
        <v>40243</v>
      </c>
      <c r="B1670" s="347" t="s">
        <v>89</v>
      </c>
      <c r="C1670" s="13" t="s">
        <v>422</v>
      </c>
      <c r="D1670" s="610" t="str">
        <f t="shared" si="114"/>
        <v>Фото</v>
      </c>
      <c r="E1670" s="72" t="s">
        <v>351</v>
      </c>
      <c r="F1670" s="68">
        <v>1.7</v>
      </c>
      <c r="G1670" s="48">
        <f t="shared" si="116"/>
        <v>63.41</v>
      </c>
      <c r="H1670" s="75"/>
      <c r="I1670" s="47">
        <f t="shared" si="117"/>
        <v>0</v>
      </c>
      <c r="J1670" s="47" t="s">
        <v>6722</v>
      </c>
      <c r="K1670" s="610"/>
    </row>
    <row r="1671" spans="1:11">
      <c r="A1671" s="16">
        <v>40241</v>
      </c>
      <c r="B1671" s="94" t="s">
        <v>137</v>
      </c>
      <c r="C1671" s="33" t="s">
        <v>1427</v>
      </c>
      <c r="D1671" s="610" t="str">
        <f t="shared" ref="D1671:D1734" si="118">HYPERLINK(J1671,"Фото")</f>
        <v>Фото</v>
      </c>
      <c r="E1671" s="72" t="s">
        <v>351</v>
      </c>
      <c r="F1671" s="51">
        <v>1.8</v>
      </c>
      <c r="G1671" s="48">
        <f t="shared" si="116"/>
        <v>67.14</v>
      </c>
      <c r="H1671" s="75"/>
      <c r="I1671" s="47">
        <f t="shared" si="117"/>
        <v>0</v>
      </c>
      <c r="J1671" s="47" t="s">
        <v>6720</v>
      </c>
      <c r="K1671" s="610"/>
    </row>
    <row r="1672" spans="1:11">
      <c r="A1672" s="16">
        <v>40242</v>
      </c>
      <c r="B1672" s="322"/>
      <c r="C1672" s="13" t="s">
        <v>2032</v>
      </c>
      <c r="D1672" s="610" t="str">
        <f t="shared" si="118"/>
        <v>Фото</v>
      </c>
      <c r="E1672" s="508" t="s">
        <v>351</v>
      </c>
      <c r="F1672" s="68">
        <v>2.5</v>
      </c>
      <c r="G1672" s="48">
        <f t="shared" si="116"/>
        <v>93.25</v>
      </c>
      <c r="H1672" s="75"/>
      <c r="I1672" s="47">
        <f t="shared" si="117"/>
        <v>0</v>
      </c>
      <c r="J1672" s="47" t="s">
        <v>6721</v>
      </c>
      <c r="K1672" s="610"/>
    </row>
    <row r="1673" spans="1:11">
      <c r="A1673" s="16">
        <v>12888</v>
      </c>
      <c r="B1673" s="94" t="s">
        <v>137</v>
      </c>
      <c r="C1673" s="13" t="s">
        <v>3040</v>
      </c>
      <c r="D1673" s="610" t="str">
        <f t="shared" si="118"/>
        <v>Фото</v>
      </c>
      <c r="E1673" s="72" t="s">
        <v>351</v>
      </c>
      <c r="F1673" s="68">
        <v>2</v>
      </c>
      <c r="G1673" s="48">
        <f t="shared" si="116"/>
        <v>74.599999999999994</v>
      </c>
      <c r="H1673" s="75"/>
      <c r="I1673" s="47">
        <f t="shared" si="117"/>
        <v>0</v>
      </c>
      <c r="J1673" s="47" t="s">
        <v>8617</v>
      </c>
      <c r="K1673" s="610"/>
    </row>
    <row r="1674" spans="1:11">
      <c r="A1674" s="16">
        <v>40249</v>
      </c>
      <c r="B1674" s="347" t="s">
        <v>89</v>
      </c>
      <c r="C1674" s="13" t="s">
        <v>423</v>
      </c>
      <c r="D1674" s="610" t="str">
        <f t="shared" si="118"/>
        <v>Фото</v>
      </c>
      <c r="E1674" s="72" t="s">
        <v>351</v>
      </c>
      <c r="F1674" s="68">
        <v>11</v>
      </c>
      <c r="G1674" s="48">
        <f t="shared" si="116"/>
        <v>410.29999999999995</v>
      </c>
      <c r="H1674" s="75"/>
      <c r="I1674" s="47">
        <f t="shared" si="117"/>
        <v>0</v>
      </c>
      <c r="J1674" s="47" t="s">
        <v>6716</v>
      </c>
      <c r="K1674" s="610"/>
    </row>
    <row r="1675" spans="1:11">
      <c r="A1675" s="16">
        <v>40246</v>
      </c>
      <c r="B1675" s="347" t="s">
        <v>89</v>
      </c>
      <c r="C1675" s="13" t="s">
        <v>424</v>
      </c>
      <c r="D1675" s="610" t="str">
        <f t="shared" si="118"/>
        <v>Фото</v>
      </c>
      <c r="E1675" s="344" t="s">
        <v>351</v>
      </c>
      <c r="F1675" s="68">
        <v>13</v>
      </c>
      <c r="G1675" s="48">
        <f t="shared" si="116"/>
        <v>484.9</v>
      </c>
      <c r="H1675" s="79"/>
      <c r="I1675" s="47">
        <f t="shared" si="117"/>
        <v>0</v>
      </c>
      <c r="J1675" s="47" t="s">
        <v>6717</v>
      </c>
      <c r="K1675" s="610"/>
    </row>
    <row r="1676" spans="1:11">
      <c r="A1676" s="6">
        <v>40264</v>
      </c>
      <c r="B1676" s="303" t="s">
        <v>154</v>
      </c>
      <c r="C1676" s="17" t="s">
        <v>4137</v>
      </c>
      <c r="D1676" s="610" t="str">
        <f t="shared" si="118"/>
        <v>Фото</v>
      </c>
      <c r="E1676" s="533" t="s">
        <v>134</v>
      </c>
      <c r="F1676" s="51">
        <v>6.5</v>
      </c>
      <c r="G1676" s="48">
        <f t="shared" si="116"/>
        <v>242.45</v>
      </c>
      <c r="H1676" s="75"/>
      <c r="I1676" s="47">
        <f t="shared" si="117"/>
        <v>0</v>
      </c>
      <c r="J1676" s="47" t="s">
        <v>6723</v>
      </c>
      <c r="K1676" s="610"/>
    </row>
    <row r="1677" spans="1:11">
      <c r="A1677" s="16">
        <v>40252</v>
      </c>
      <c r="B1677" s="347" t="s">
        <v>89</v>
      </c>
      <c r="C1677" s="13" t="s">
        <v>4510</v>
      </c>
      <c r="D1677" s="610" t="str">
        <f t="shared" si="118"/>
        <v>Фото</v>
      </c>
      <c r="E1677" s="566" t="s">
        <v>351</v>
      </c>
      <c r="F1677" s="51">
        <v>5.5</v>
      </c>
      <c r="G1677" s="48">
        <f t="shared" si="116"/>
        <v>205.14999999999998</v>
      </c>
      <c r="H1677" s="79"/>
      <c r="I1677" s="47">
        <f t="shared" si="117"/>
        <v>0</v>
      </c>
      <c r="J1677" s="47" t="s">
        <v>6725</v>
      </c>
      <c r="K1677" s="610"/>
    </row>
    <row r="1678" spans="1:11">
      <c r="A1678" s="6">
        <v>40076</v>
      </c>
      <c r="B1678" s="303" t="s">
        <v>879</v>
      </c>
      <c r="C1678" s="17" t="s">
        <v>4138</v>
      </c>
      <c r="D1678" s="610" t="str">
        <f t="shared" si="118"/>
        <v>Фото</v>
      </c>
      <c r="E1678" s="72" t="s">
        <v>351</v>
      </c>
      <c r="F1678" s="51">
        <v>8.5</v>
      </c>
      <c r="G1678" s="48">
        <f t="shared" si="116"/>
        <v>317.04999999999995</v>
      </c>
      <c r="H1678" s="75"/>
      <c r="I1678" s="47">
        <f t="shared" si="117"/>
        <v>0</v>
      </c>
      <c r="J1678" s="47" t="s">
        <v>6724</v>
      </c>
      <c r="K1678" s="610"/>
    </row>
    <row r="1679" spans="1:11" ht="17.399999999999999">
      <c r="A1679" s="175"/>
      <c r="B1679" s="387" t="s">
        <v>1649</v>
      </c>
      <c r="C1679" s="176" t="s">
        <v>1736</v>
      </c>
      <c r="D1679" s="610"/>
      <c r="E1679" s="250"/>
      <c r="F1679" s="177"/>
      <c r="G1679" s="178"/>
      <c r="H1679" s="179"/>
      <c r="I1679" s="136"/>
      <c r="J1679" s="136" t="e">
        <v>#N/A</v>
      </c>
      <c r="K1679" s="610"/>
    </row>
    <row r="1680" spans="1:11" ht="132.6" customHeight="1">
      <c r="A1680" s="6"/>
      <c r="C1680" s="100"/>
      <c r="D1680" s="610"/>
      <c r="E1680" s="238"/>
      <c r="F1680" s="104"/>
      <c r="G1680" s="105"/>
      <c r="H1680" s="106"/>
      <c r="I1680" s="107"/>
      <c r="J1680" s="107" t="e">
        <v>#N/A</v>
      </c>
      <c r="K1680" s="610"/>
    </row>
    <row r="1681" spans="1:11">
      <c r="A1681" s="6">
        <v>12100</v>
      </c>
      <c r="B1681" s="6" t="s">
        <v>137</v>
      </c>
      <c r="C1681" s="17" t="s">
        <v>2893</v>
      </c>
      <c r="D1681" s="610" t="str">
        <f t="shared" si="118"/>
        <v>Фото</v>
      </c>
      <c r="E1681" s="72" t="s">
        <v>351</v>
      </c>
      <c r="F1681" s="51">
        <v>25</v>
      </c>
      <c r="G1681" s="48">
        <f t="shared" ref="G1681:G1706" si="119">I$2*F1681</f>
        <v>932.49999999999989</v>
      </c>
      <c r="H1681" s="75"/>
      <c r="I1681" s="47">
        <f t="shared" ref="I1681:I1705" si="120">F1681*H1681</f>
        <v>0</v>
      </c>
      <c r="J1681" s="47" t="s">
        <v>8225</v>
      </c>
      <c r="K1681" s="610"/>
    </row>
    <row r="1682" spans="1:11">
      <c r="A1682" s="6">
        <v>28265</v>
      </c>
      <c r="B1682" s="23" t="s">
        <v>137</v>
      </c>
      <c r="C1682" s="17" t="s">
        <v>1350</v>
      </c>
      <c r="D1682" s="610" t="str">
        <f t="shared" si="118"/>
        <v>Фото</v>
      </c>
      <c r="E1682" s="72" t="s">
        <v>351</v>
      </c>
      <c r="F1682" s="51">
        <v>18</v>
      </c>
      <c r="G1682" s="48">
        <f t="shared" si="119"/>
        <v>671.4</v>
      </c>
      <c r="H1682" s="75"/>
      <c r="I1682" s="47">
        <f t="shared" si="120"/>
        <v>0</v>
      </c>
      <c r="J1682" s="47" t="s">
        <v>6677</v>
      </c>
      <c r="K1682" s="610"/>
    </row>
    <row r="1683" spans="1:11">
      <c r="A1683" s="6">
        <v>28269</v>
      </c>
      <c r="B1683" s="23" t="s">
        <v>137</v>
      </c>
      <c r="C1683" s="17" t="s">
        <v>3048</v>
      </c>
      <c r="D1683" s="610" t="str">
        <f t="shared" si="118"/>
        <v>Фото</v>
      </c>
      <c r="E1683" s="72" t="s">
        <v>351</v>
      </c>
      <c r="F1683" s="51">
        <v>13</v>
      </c>
      <c r="G1683" s="48">
        <f t="shared" si="119"/>
        <v>484.9</v>
      </c>
      <c r="H1683" s="75"/>
      <c r="I1683" s="47">
        <f t="shared" si="120"/>
        <v>0</v>
      </c>
      <c r="J1683" s="47" t="s">
        <v>6683</v>
      </c>
      <c r="K1683" s="610"/>
    </row>
    <row r="1684" spans="1:11">
      <c r="A1684" s="6">
        <v>12885</v>
      </c>
      <c r="B1684" s="23" t="s">
        <v>137</v>
      </c>
      <c r="C1684" s="17" t="s">
        <v>3033</v>
      </c>
      <c r="D1684" s="610" t="str">
        <f t="shared" si="118"/>
        <v>Фото</v>
      </c>
      <c r="E1684" s="72" t="s">
        <v>351</v>
      </c>
      <c r="F1684" s="51">
        <v>4</v>
      </c>
      <c r="G1684" s="48">
        <f t="shared" si="119"/>
        <v>149.19999999999999</v>
      </c>
      <c r="H1684" s="75"/>
      <c r="I1684" s="47">
        <f t="shared" si="120"/>
        <v>0</v>
      </c>
      <c r="J1684" s="47" t="s">
        <v>8614</v>
      </c>
      <c r="K1684" s="610"/>
    </row>
    <row r="1685" spans="1:11">
      <c r="A1685" s="6">
        <v>40163</v>
      </c>
      <c r="B1685" s="23" t="s">
        <v>137</v>
      </c>
      <c r="C1685" s="17" t="s">
        <v>837</v>
      </c>
      <c r="D1685" s="610" t="str">
        <f t="shared" si="118"/>
        <v>Фото</v>
      </c>
      <c r="E1685" s="566" t="s">
        <v>351</v>
      </c>
      <c r="F1685" s="51">
        <v>6.5</v>
      </c>
      <c r="G1685" s="48">
        <f t="shared" si="119"/>
        <v>242.45</v>
      </c>
      <c r="H1685" s="75"/>
      <c r="I1685" s="47">
        <f t="shared" si="120"/>
        <v>0</v>
      </c>
      <c r="J1685" s="47" t="s">
        <v>6684</v>
      </c>
      <c r="K1685" s="610"/>
    </row>
    <row r="1686" spans="1:11">
      <c r="A1686" s="6">
        <v>40162</v>
      </c>
      <c r="B1686" s="23" t="s">
        <v>137</v>
      </c>
      <c r="C1686" s="17" t="s">
        <v>10</v>
      </c>
      <c r="D1686" s="610" t="str">
        <f t="shared" si="118"/>
        <v>Фото</v>
      </c>
      <c r="E1686" s="569" t="s">
        <v>134</v>
      </c>
      <c r="F1686" s="51">
        <v>35</v>
      </c>
      <c r="G1686" s="48">
        <f t="shared" si="119"/>
        <v>1305.5</v>
      </c>
      <c r="H1686" s="75"/>
      <c r="I1686" s="47">
        <f t="shared" si="120"/>
        <v>0</v>
      </c>
      <c r="J1686" s="47" t="s">
        <v>6675</v>
      </c>
      <c r="K1686" s="610"/>
    </row>
    <row r="1687" spans="1:11">
      <c r="A1687" s="6">
        <v>28250</v>
      </c>
      <c r="B1687" s="23" t="s">
        <v>137</v>
      </c>
      <c r="C1687" s="31" t="s">
        <v>4383</v>
      </c>
      <c r="D1687" s="610" t="str">
        <f t="shared" si="118"/>
        <v>Фото</v>
      </c>
      <c r="E1687" s="566" t="s">
        <v>351</v>
      </c>
      <c r="F1687" s="51">
        <v>13</v>
      </c>
      <c r="G1687" s="48">
        <f t="shared" si="119"/>
        <v>484.9</v>
      </c>
      <c r="H1687" s="75"/>
      <c r="I1687" s="47">
        <f t="shared" si="120"/>
        <v>0</v>
      </c>
      <c r="J1687" s="47" t="s">
        <v>6676</v>
      </c>
      <c r="K1687" s="610"/>
    </row>
    <row r="1688" spans="1:11">
      <c r="A1688" s="6">
        <v>31155</v>
      </c>
      <c r="B1688" s="23" t="s">
        <v>137</v>
      </c>
      <c r="C1688" s="31" t="s">
        <v>2867</v>
      </c>
      <c r="D1688" s="610" t="str">
        <f t="shared" si="118"/>
        <v>Фото</v>
      </c>
      <c r="E1688" s="72" t="s">
        <v>351</v>
      </c>
      <c r="F1688" s="51">
        <v>20</v>
      </c>
      <c r="G1688" s="48">
        <f t="shared" si="119"/>
        <v>746</v>
      </c>
      <c r="H1688" s="75"/>
      <c r="I1688" s="47">
        <f t="shared" si="120"/>
        <v>0</v>
      </c>
      <c r="J1688" s="47" t="s">
        <v>6678</v>
      </c>
      <c r="K1688" s="610"/>
    </row>
    <row r="1689" spans="1:11">
      <c r="A1689" s="6">
        <v>11933</v>
      </c>
      <c r="B1689" s="23" t="s">
        <v>137</v>
      </c>
      <c r="C1689" s="31" t="s">
        <v>3084</v>
      </c>
      <c r="D1689" s="610" t="str">
        <f t="shared" si="118"/>
        <v>Фото</v>
      </c>
      <c r="E1689" s="72" t="s">
        <v>351</v>
      </c>
      <c r="F1689" s="51">
        <v>5</v>
      </c>
      <c r="G1689" s="48">
        <f t="shared" si="119"/>
        <v>186.5</v>
      </c>
      <c r="H1689" s="75"/>
      <c r="I1689" s="47">
        <f t="shared" si="120"/>
        <v>0</v>
      </c>
      <c r="J1689" s="47" t="s">
        <v>7822</v>
      </c>
      <c r="K1689" s="610"/>
    </row>
    <row r="1690" spans="1:11">
      <c r="A1690" s="6">
        <v>40164</v>
      </c>
      <c r="B1690" s="23" t="s">
        <v>137</v>
      </c>
      <c r="C1690" s="17" t="s">
        <v>4139</v>
      </c>
      <c r="D1690" s="610" t="str">
        <f t="shared" si="118"/>
        <v>Фото</v>
      </c>
      <c r="E1690" s="535" t="s">
        <v>134</v>
      </c>
      <c r="F1690" s="51">
        <v>11</v>
      </c>
      <c r="G1690" s="48">
        <f t="shared" si="119"/>
        <v>410.29999999999995</v>
      </c>
      <c r="H1690" s="75"/>
      <c r="I1690" s="47">
        <f t="shared" si="120"/>
        <v>0</v>
      </c>
      <c r="J1690" s="47" t="s">
        <v>8209</v>
      </c>
      <c r="K1690" s="610"/>
    </row>
    <row r="1691" spans="1:11">
      <c r="A1691" s="6">
        <v>12300</v>
      </c>
      <c r="B1691" s="2" t="s">
        <v>137</v>
      </c>
      <c r="C1691" s="31" t="s">
        <v>2983</v>
      </c>
      <c r="D1691" s="610" t="str">
        <f t="shared" si="118"/>
        <v>Фото</v>
      </c>
      <c r="E1691" s="569" t="s">
        <v>134</v>
      </c>
      <c r="F1691" s="51">
        <v>45</v>
      </c>
      <c r="G1691" s="48">
        <f t="shared" si="119"/>
        <v>1678.4999999999998</v>
      </c>
      <c r="H1691" s="75"/>
      <c r="I1691" s="47">
        <f t="shared" si="120"/>
        <v>0</v>
      </c>
      <c r="J1691" s="47" t="s">
        <v>8575</v>
      </c>
      <c r="K1691" s="610"/>
    </row>
    <row r="1692" spans="1:11">
      <c r="A1692" s="6">
        <v>40642</v>
      </c>
      <c r="B1692" s="23" t="s">
        <v>137</v>
      </c>
      <c r="C1692" s="17" t="s">
        <v>297</v>
      </c>
      <c r="D1692" s="610" t="str">
        <f t="shared" si="118"/>
        <v>Фото</v>
      </c>
      <c r="E1692" s="344" t="s">
        <v>4140</v>
      </c>
      <c r="F1692" s="51">
        <v>8</v>
      </c>
      <c r="G1692" s="48">
        <f t="shared" si="119"/>
        <v>298.39999999999998</v>
      </c>
      <c r="H1692" s="75"/>
      <c r="I1692" s="47">
        <f t="shared" si="120"/>
        <v>0</v>
      </c>
      <c r="J1692" s="47" t="s">
        <v>8210</v>
      </c>
      <c r="K1692" s="610"/>
    </row>
    <row r="1693" spans="1:11">
      <c r="A1693" s="6">
        <v>12688</v>
      </c>
      <c r="B1693" s="23" t="s">
        <v>137</v>
      </c>
      <c r="C1693" s="17" t="s">
        <v>2718</v>
      </c>
      <c r="D1693" s="610" t="str">
        <f t="shared" si="118"/>
        <v>Фото</v>
      </c>
      <c r="E1693" s="484" t="s">
        <v>351</v>
      </c>
      <c r="F1693" s="51">
        <v>3.5</v>
      </c>
      <c r="G1693" s="48">
        <f t="shared" si="119"/>
        <v>130.54999999999998</v>
      </c>
      <c r="H1693" s="75"/>
      <c r="I1693" s="47">
        <f t="shared" si="120"/>
        <v>0</v>
      </c>
      <c r="J1693" s="47" t="s">
        <v>8413</v>
      </c>
      <c r="K1693" s="610"/>
    </row>
    <row r="1694" spans="1:11">
      <c r="A1694" s="6">
        <v>31002</v>
      </c>
      <c r="B1694" s="23" t="s">
        <v>137</v>
      </c>
      <c r="C1694" s="17" t="s">
        <v>2483</v>
      </c>
      <c r="D1694" s="610" t="str">
        <f t="shared" si="118"/>
        <v>Фото</v>
      </c>
      <c r="E1694" s="72" t="s">
        <v>351</v>
      </c>
      <c r="F1694" s="51">
        <v>3</v>
      </c>
      <c r="G1694" s="48">
        <f t="shared" si="119"/>
        <v>111.89999999999999</v>
      </c>
      <c r="H1694" s="79"/>
      <c r="I1694" s="47">
        <f t="shared" si="120"/>
        <v>0</v>
      </c>
      <c r="J1694" s="47" t="s">
        <v>6681</v>
      </c>
      <c r="K1694" s="610"/>
    </row>
    <row r="1695" spans="1:11">
      <c r="A1695" s="6">
        <v>11808</v>
      </c>
      <c r="B1695" s="23" t="s">
        <v>137</v>
      </c>
      <c r="C1695" s="31" t="s">
        <v>1857</v>
      </c>
      <c r="D1695" s="610" t="str">
        <f t="shared" si="118"/>
        <v>Фото</v>
      </c>
      <c r="E1695" s="72" t="s">
        <v>351</v>
      </c>
      <c r="F1695" s="51">
        <v>15</v>
      </c>
      <c r="G1695" s="48">
        <f t="shared" si="119"/>
        <v>559.5</v>
      </c>
      <c r="H1695" s="75"/>
      <c r="I1695" s="47">
        <f t="shared" si="120"/>
        <v>0</v>
      </c>
      <c r="J1695" s="47" t="s">
        <v>6680</v>
      </c>
      <c r="K1695" s="610"/>
    </row>
    <row r="1696" spans="1:11">
      <c r="A1696" s="6">
        <v>14413</v>
      </c>
      <c r="B1696" s="23" t="s">
        <v>137</v>
      </c>
      <c r="C1696" s="17" t="s">
        <v>3657</v>
      </c>
      <c r="D1696" s="610" t="str">
        <f t="shared" si="118"/>
        <v>Фото</v>
      </c>
      <c r="E1696" s="72" t="s">
        <v>351</v>
      </c>
      <c r="F1696" s="51">
        <v>3</v>
      </c>
      <c r="G1696" s="48">
        <f t="shared" si="119"/>
        <v>111.89999999999999</v>
      </c>
      <c r="H1696" s="75"/>
      <c r="I1696" s="47">
        <f t="shared" si="120"/>
        <v>0</v>
      </c>
      <c r="J1696" s="47" t="s">
        <v>6682</v>
      </c>
      <c r="K1696" s="610"/>
    </row>
    <row r="1697" spans="1:11">
      <c r="A1697" s="6">
        <v>40165</v>
      </c>
      <c r="B1697" s="347" t="s">
        <v>89</v>
      </c>
      <c r="C1697" s="31" t="s">
        <v>4036</v>
      </c>
      <c r="D1697" s="610" t="str">
        <f t="shared" si="118"/>
        <v>Фото</v>
      </c>
      <c r="E1697" s="72" t="s">
        <v>351</v>
      </c>
      <c r="F1697" s="51">
        <v>7</v>
      </c>
      <c r="G1697" s="48">
        <f t="shared" si="119"/>
        <v>261.09999999999997</v>
      </c>
      <c r="H1697" s="75"/>
      <c r="I1697" s="47">
        <f t="shared" si="120"/>
        <v>0</v>
      </c>
      <c r="J1697" s="47" t="s">
        <v>6685</v>
      </c>
      <c r="K1697" s="610"/>
    </row>
    <row r="1698" spans="1:11">
      <c r="A1698" s="6">
        <v>40166</v>
      </c>
      <c r="B1698" s="347" t="s">
        <v>89</v>
      </c>
      <c r="C1698" s="17" t="s">
        <v>151</v>
      </c>
      <c r="D1698" s="610" t="str">
        <f t="shared" si="118"/>
        <v>Фото</v>
      </c>
      <c r="E1698" s="533" t="s">
        <v>134</v>
      </c>
      <c r="F1698" s="51">
        <v>8</v>
      </c>
      <c r="G1698" s="48">
        <f t="shared" si="119"/>
        <v>298.39999999999998</v>
      </c>
      <c r="H1698" s="75"/>
      <c r="I1698" s="47">
        <f t="shared" si="120"/>
        <v>0</v>
      </c>
      <c r="J1698" s="47" t="s">
        <v>6686</v>
      </c>
      <c r="K1698" s="610"/>
    </row>
    <row r="1699" spans="1:11">
      <c r="A1699" s="6">
        <v>28238</v>
      </c>
      <c r="B1699" s="347" t="s">
        <v>89</v>
      </c>
      <c r="C1699" s="17" t="s">
        <v>2966</v>
      </c>
      <c r="D1699" s="610" t="str">
        <f t="shared" si="118"/>
        <v>Фото</v>
      </c>
      <c r="E1699" s="344" t="s">
        <v>351</v>
      </c>
      <c r="F1699" s="51">
        <v>55</v>
      </c>
      <c r="G1699" s="48">
        <f t="shared" si="119"/>
        <v>2051.5</v>
      </c>
      <c r="H1699" s="75"/>
      <c r="I1699" s="47">
        <f t="shared" si="120"/>
        <v>0</v>
      </c>
      <c r="J1699" s="47" t="s">
        <v>6692</v>
      </c>
      <c r="K1699" s="610"/>
    </row>
    <row r="1700" spans="1:11">
      <c r="A1700" s="6">
        <v>12365</v>
      </c>
      <c r="B1700" s="2" t="s">
        <v>137</v>
      </c>
      <c r="C1700" s="31" t="s">
        <v>409</v>
      </c>
      <c r="D1700" s="610" t="str">
        <f t="shared" si="118"/>
        <v>Фото</v>
      </c>
      <c r="E1700" s="72" t="s">
        <v>351</v>
      </c>
      <c r="F1700" s="51">
        <v>28</v>
      </c>
      <c r="G1700" s="48">
        <f t="shared" si="119"/>
        <v>1044.3999999999999</v>
      </c>
      <c r="H1700" s="75"/>
      <c r="I1700" s="47">
        <f t="shared" si="120"/>
        <v>0</v>
      </c>
      <c r="J1700" s="47" t="s">
        <v>7089</v>
      </c>
      <c r="K1700" s="610"/>
    </row>
    <row r="1701" spans="1:11">
      <c r="A1701" s="6">
        <v>34007</v>
      </c>
      <c r="B1701" s="2" t="s">
        <v>137</v>
      </c>
      <c r="C1701" s="17" t="s">
        <v>298</v>
      </c>
      <c r="D1701" s="610" t="str">
        <f t="shared" si="118"/>
        <v>Фото</v>
      </c>
      <c r="E1701" s="72" t="s">
        <v>351</v>
      </c>
      <c r="F1701" s="51">
        <v>10</v>
      </c>
      <c r="G1701" s="48">
        <f t="shared" si="119"/>
        <v>373</v>
      </c>
      <c r="H1701" s="75"/>
      <c r="I1701" s="47">
        <f t="shared" si="120"/>
        <v>0</v>
      </c>
      <c r="J1701" s="47" t="s">
        <v>6690</v>
      </c>
      <c r="K1701" s="610"/>
    </row>
    <row r="1702" spans="1:11">
      <c r="A1702" s="6">
        <v>12363</v>
      </c>
      <c r="B1702" s="347" t="s">
        <v>89</v>
      </c>
      <c r="C1702" s="17" t="s">
        <v>2210</v>
      </c>
      <c r="D1702" s="610" t="str">
        <f t="shared" si="118"/>
        <v>Фото</v>
      </c>
      <c r="E1702" s="344" t="s">
        <v>351</v>
      </c>
      <c r="F1702" s="51">
        <v>1.5</v>
      </c>
      <c r="G1702" s="48">
        <f t="shared" si="119"/>
        <v>55.949999999999996</v>
      </c>
      <c r="H1702" s="75"/>
      <c r="I1702" s="47">
        <f t="shared" si="120"/>
        <v>0</v>
      </c>
      <c r="J1702" s="47" t="s">
        <v>6689</v>
      </c>
      <c r="K1702" s="610"/>
    </row>
    <row r="1703" spans="1:11">
      <c r="A1703" s="6">
        <v>11237</v>
      </c>
      <c r="B1703" s="2" t="s">
        <v>137</v>
      </c>
      <c r="C1703" s="31" t="s">
        <v>571</v>
      </c>
      <c r="D1703" s="610" t="str">
        <f t="shared" si="118"/>
        <v>Фото</v>
      </c>
      <c r="E1703" s="533" t="s">
        <v>134</v>
      </c>
      <c r="F1703" s="51">
        <v>2</v>
      </c>
      <c r="G1703" s="48">
        <f t="shared" si="119"/>
        <v>74.599999999999994</v>
      </c>
      <c r="H1703" s="75"/>
      <c r="I1703" s="47">
        <f t="shared" si="120"/>
        <v>0</v>
      </c>
      <c r="J1703" s="47" t="s">
        <v>6688</v>
      </c>
      <c r="K1703" s="610"/>
    </row>
    <row r="1704" spans="1:11">
      <c r="A1704" s="6">
        <v>31117</v>
      </c>
      <c r="B1704" s="23" t="s">
        <v>137</v>
      </c>
      <c r="C1704" s="31" t="s">
        <v>360</v>
      </c>
      <c r="D1704" s="610" t="str">
        <f t="shared" si="118"/>
        <v>Фото</v>
      </c>
      <c r="E1704" s="484" t="s">
        <v>351</v>
      </c>
      <c r="F1704" s="51">
        <v>15</v>
      </c>
      <c r="G1704" s="48">
        <f t="shared" si="119"/>
        <v>559.5</v>
      </c>
      <c r="H1704" s="75"/>
      <c r="I1704" s="47">
        <f t="shared" si="120"/>
        <v>0</v>
      </c>
      <c r="J1704" s="47" t="s">
        <v>8208</v>
      </c>
      <c r="K1704" s="610"/>
    </row>
    <row r="1705" spans="1:11">
      <c r="A1705" s="6">
        <v>11173</v>
      </c>
      <c r="B1705" s="2" t="s">
        <v>137</v>
      </c>
      <c r="C1705" s="31" t="s">
        <v>1428</v>
      </c>
      <c r="D1705" s="610" t="str">
        <f t="shared" si="118"/>
        <v>Фото</v>
      </c>
      <c r="E1705" s="72" t="s">
        <v>351</v>
      </c>
      <c r="F1705" s="51">
        <v>13</v>
      </c>
      <c r="G1705" s="48">
        <f t="shared" si="119"/>
        <v>484.9</v>
      </c>
      <c r="H1705" s="75"/>
      <c r="I1705" s="47">
        <f t="shared" si="120"/>
        <v>0</v>
      </c>
      <c r="J1705" s="47" t="s">
        <v>6691</v>
      </c>
      <c r="K1705" s="610"/>
    </row>
    <row r="1706" spans="1:11">
      <c r="A1706" s="6">
        <v>40156</v>
      </c>
      <c r="B1706" s="347" t="s">
        <v>89</v>
      </c>
      <c r="C1706" s="17" t="s">
        <v>3143</v>
      </c>
      <c r="D1706" s="610" t="str">
        <f t="shared" si="118"/>
        <v>Фото</v>
      </c>
      <c r="E1706" s="72" t="s">
        <v>351</v>
      </c>
      <c r="F1706" s="51">
        <v>16</v>
      </c>
      <c r="G1706" s="48">
        <f t="shared" si="119"/>
        <v>596.79999999999995</v>
      </c>
      <c r="H1706" s="75"/>
      <c r="I1706" s="47">
        <v>0</v>
      </c>
      <c r="J1706" s="47" t="s">
        <v>6687</v>
      </c>
      <c r="K1706" s="610"/>
    </row>
    <row r="1707" spans="1:11" ht="17.399999999999999">
      <c r="A1707" s="175"/>
      <c r="B1707" s="387" t="s">
        <v>1650</v>
      </c>
      <c r="C1707" s="176" t="s">
        <v>1476</v>
      </c>
      <c r="D1707" s="610"/>
      <c r="E1707" s="250"/>
      <c r="F1707" s="177"/>
      <c r="G1707" s="178"/>
      <c r="H1707" s="179"/>
      <c r="I1707" s="136"/>
      <c r="J1707" s="136" t="e">
        <v>#N/A</v>
      </c>
      <c r="K1707" s="610"/>
    </row>
    <row r="1708" spans="1:11" ht="126.6" customHeight="1">
      <c r="A1708" s="6"/>
      <c r="C1708" s="100"/>
      <c r="D1708" s="610"/>
      <c r="E1708" s="238"/>
      <c r="F1708" s="104"/>
      <c r="G1708" s="105"/>
      <c r="H1708" s="106"/>
      <c r="I1708" s="107"/>
      <c r="J1708" s="107" t="e">
        <v>#N/A</v>
      </c>
      <c r="K1708" s="610"/>
    </row>
    <row r="1709" spans="1:11">
      <c r="A1709" s="6">
        <v>18007</v>
      </c>
      <c r="B1709" s="347" t="s">
        <v>89</v>
      </c>
      <c r="C1709" s="31" t="s">
        <v>2328</v>
      </c>
      <c r="D1709" s="610" t="str">
        <f t="shared" si="118"/>
        <v>Фото</v>
      </c>
      <c r="E1709" s="72" t="s">
        <v>351</v>
      </c>
      <c r="F1709" s="51">
        <v>18</v>
      </c>
      <c r="G1709" s="48">
        <f t="shared" ref="G1709:G1717" si="121">I$2*F1709</f>
        <v>671.4</v>
      </c>
      <c r="H1709" s="75"/>
      <c r="I1709" s="47">
        <f t="shared" ref="I1709:I1717" si="122">F1709*H1709</f>
        <v>0</v>
      </c>
      <c r="J1709" s="47" t="s">
        <v>8874</v>
      </c>
      <c r="K1709" s="610"/>
    </row>
    <row r="1710" spans="1:11">
      <c r="A1710" s="6">
        <v>40295</v>
      </c>
      <c r="B1710" s="347" t="s">
        <v>89</v>
      </c>
      <c r="C1710" s="31" t="s">
        <v>1429</v>
      </c>
      <c r="D1710" s="610" t="str">
        <f t="shared" si="118"/>
        <v>Фото</v>
      </c>
      <c r="E1710" s="72" t="s">
        <v>351</v>
      </c>
      <c r="F1710" s="51">
        <v>18</v>
      </c>
      <c r="G1710" s="48">
        <f t="shared" si="121"/>
        <v>671.4</v>
      </c>
      <c r="H1710" s="75"/>
      <c r="I1710" s="47">
        <f t="shared" si="122"/>
        <v>0</v>
      </c>
      <c r="J1710" s="47" t="s">
        <v>6693</v>
      </c>
      <c r="K1710" s="610"/>
    </row>
    <row r="1711" spans="1:11">
      <c r="A1711" s="6">
        <v>28214</v>
      </c>
      <c r="B1711" s="347" t="s">
        <v>89</v>
      </c>
      <c r="C1711" s="17" t="s">
        <v>1430</v>
      </c>
      <c r="D1711" s="610" t="str">
        <f t="shared" si="118"/>
        <v>Фото</v>
      </c>
      <c r="E1711" s="569" t="s">
        <v>134</v>
      </c>
      <c r="F1711" s="51">
        <v>18</v>
      </c>
      <c r="G1711" s="48">
        <f t="shared" si="121"/>
        <v>671.4</v>
      </c>
      <c r="H1711" s="75"/>
      <c r="I1711" s="47">
        <f t="shared" si="122"/>
        <v>0</v>
      </c>
      <c r="J1711" s="47" t="s">
        <v>6694</v>
      </c>
      <c r="K1711" s="610"/>
    </row>
    <row r="1712" spans="1:11">
      <c r="A1712" s="6">
        <v>28208</v>
      </c>
      <c r="B1712" s="347" t="s">
        <v>89</v>
      </c>
      <c r="C1712" s="17" t="s">
        <v>1431</v>
      </c>
      <c r="D1712" s="610" t="str">
        <f t="shared" si="118"/>
        <v>Фото</v>
      </c>
      <c r="E1712" s="571" t="s">
        <v>134</v>
      </c>
      <c r="F1712" s="51">
        <v>15</v>
      </c>
      <c r="G1712" s="48">
        <f t="shared" si="121"/>
        <v>559.5</v>
      </c>
      <c r="H1712" s="75"/>
      <c r="I1712" s="47">
        <f t="shared" si="122"/>
        <v>0</v>
      </c>
      <c r="J1712" s="47" t="s">
        <v>8192</v>
      </c>
      <c r="K1712" s="610"/>
    </row>
    <row r="1713" spans="1:11">
      <c r="A1713" s="6">
        <v>40641</v>
      </c>
      <c r="B1713" s="347" t="s">
        <v>89</v>
      </c>
      <c r="C1713" s="17" t="s">
        <v>2492</v>
      </c>
      <c r="D1713" s="610" t="str">
        <f t="shared" si="118"/>
        <v>Фото</v>
      </c>
      <c r="E1713" s="72" t="s">
        <v>351</v>
      </c>
      <c r="F1713" s="51">
        <v>3</v>
      </c>
      <c r="G1713" s="48">
        <f t="shared" si="121"/>
        <v>111.89999999999999</v>
      </c>
      <c r="H1713" s="75"/>
      <c r="I1713" s="47">
        <f t="shared" si="122"/>
        <v>0</v>
      </c>
      <c r="J1713" s="47" t="s">
        <v>6695</v>
      </c>
      <c r="K1713" s="610"/>
    </row>
    <row r="1714" spans="1:11">
      <c r="A1714" s="6">
        <v>28217</v>
      </c>
      <c r="B1714" s="347" t="s">
        <v>89</v>
      </c>
      <c r="C1714" s="17" t="s">
        <v>1432</v>
      </c>
      <c r="D1714" s="610" t="str">
        <f t="shared" si="118"/>
        <v>Фото</v>
      </c>
      <c r="E1714" s="72" t="s">
        <v>351</v>
      </c>
      <c r="F1714" s="51">
        <v>3</v>
      </c>
      <c r="G1714" s="48">
        <f t="shared" si="121"/>
        <v>111.89999999999999</v>
      </c>
      <c r="H1714" s="75"/>
      <c r="I1714" s="47">
        <f t="shared" si="122"/>
        <v>0</v>
      </c>
      <c r="J1714" s="47" t="s">
        <v>6696</v>
      </c>
      <c r="K1714" s="610"/>
    </row>
    <row r="1715" spans="1:11">
      <c r="A1715" s="6">
        <v>28215</v>
      </c>
      <c r="B1715" s="347" t="s">
        <v>89</v>
      </c>
      <c r="C1715" s="17" t="s">
        <v>1433</v>
      </c>
      <c r="D1715" s="610" t="str">
        <f t="shared" si="118"/>
        <v>Фото</v>
      </c>
      <c r="E1715" s="72" t="s">
        <v>351</v>
      </c>
      <c r="F1715" s="51">
        <v>12</v>
      </c>
      <c r="G1715" s="48">
        <f t="shared" si="121"/>
        <v>447.59999999999997</v>
      </c>
      <c r="H1715" s="75"/>
      <c r="I1715" s="47">
        <f t="shared" si="122"/>
        <v>0</v>
      </c>
      <c r="J1715" s="47" t="s">
        <v>6697</v>
      </c>
      <c r="K1715" s="610"/>
    </row>
    <row r="1716" spans="1:11">
      <c r="A1716" s="6">
        <v>28218</v>
      </c>
      <c r="B1716" s="347" t="s">
        <v>89</v>
      </c>
      <c r="C1716" s="17" t="s">
        <v>1434</v>
      </c>
      <c r="D1716" s="610" t="str">
        <f t="shared" si="118"/>
        <v>Фото</v>
      </c>
      <c r="E1716" s="571" t="s">
        <v>134</v>
      </c>
      <c r="F1716" s="51">
        <v>30</v>
      </c>
      <c r="G1716" s="48">
        <f t="shared" si="121"/>
        <v>1119</v>
      </c>
      <c r="H1716" s="75"/>
      <c r="I1716" s="47">
        <f t="shared" si="122"/>
        <v>0</v>
      </c>
      <c r="J1716" s="47" t="s">
        <v>8193</v>
      </c>
      <c r="K1716" s="610"/>
    </row>
    <row r="1717" spans="1:11">
      <c r="A1717" s="6">
        <v>12314</v>
      </c>
      <c r="B1717" s="347" t="s">
        <v>89</v>
      </c>
      <c r="C1717" s="17" t="s">
        <v>1435</v>
      </c>
      <c r="D1717" s="610" t="str">
        <f t="shared" si="118"/>
        <v>Фото</v>
      </c>
      <c r="E1717" s="571" t="s">
        <v>134</v>
      </c>
      <c r="F1717" s="51">
        <v>14</v>
      </c>
      <c r="G1717" s="48">
        <f t="shared" si="121"/>
        <v>522.19999999999993</v>
      </c>
      <c r="H1717" s="75"/>
      <c r="I1717" s="47">
        <f t="shared" si="122"/>
        <v>0</v>
      </c>
      <c r="J1717" s="47" t="s">
        <v>6698</v>
      </c>
      <c r="K1717" s="610"/>
    </row>
    <row r="1718" spans="1:11" ht="17.399999999999999">
      <c r="A1718" s="175"/>
      <c r="B1718" s="387" t="s">
        <v>1651</v>
      </c>
      <c r="C1718" s="176" t="s">
        <v>3774</v>
      </c>
      <c r="D1718" s="610"/>
      <c r="E1718" s="250"/>
      <c r="F1718" s="177"/>
      <c r="G1718" s="178"/>
      <c r="H1718" s="179"/>
      <c r="I1718" s="136"/>
      <c r="J1718" s="136" t="e">
        <v>#N/A</v>
      </c>
      <c r="K1718" s="610"/>
    </row>
    <row r="1719" spans="1:11" ht="173.85" customHeight="1">
      <c r="A1719" s="445"/>
      <c r="B1719" s="143"/>
      <c r="C1719" s="439"/>
      <c r="D1719" s="610"/>
      <c r="E1719" s="238"/>
      <c r="F1719" s="104"/>
      <c r="G1719" s="105"/>
      <c r="H1719" s="106"/>
      <c r="I1719" s="107"/>
      <c r="J1719" s="107" t="e">
        <v>#N/A</v>
      </c>
      <c r="K1719" s="610"/>
    </row>
    <row r="1720" spans="1:11">
      <c r="A1720" s="6">
        <v>28278</v>
      </c>
      <c r="B1720" s="23" t="s">
        <v>137</v>
      </c>
      <c r="C1720" s="31" t="s">
        <v>3775</v>
      </c>
      <c r="D1720" s="610" t="str">
        <f t="shared" si="118"/>
        <v>Фото</v>
      </c>
      <c r="E1720" s="571" t="s">
        <v>134</v>
      </c>
      <c r="F1720" s="51">
        <v>6</v>
      </c>
      <c r="G1720" s="48">
        <f t="shared" ref="G1720:G1726" si="123">I$2*F1720</f>
        <v>223.79999999999998</v>
      </c>
      <c r="H1720" s="75"/>
      <c r="I1720" s="47">
        <f>F1720*H1720</f>
        <v>0</v>
      </c>
      <c r="J1720" s="47" t="s">
        <v>8182</v>
      </c>
      <c r="K1720" s="610"/>
    </row>
    <row r="1721" spans="1:11">
      <c r="A1721" s="6">
        <v>12943</v>
      </c>
      <c r="B1721" s="23" t="s">
        <v>137</v>
      </c>
      <c r="C1721" s="31" t="s">
        <v>3276</v>
      </c>
      <c r="D1721" s="610" t="str">
        <f t="shared" si="118"/>
        <v>Фото</v>
      </c>
      <c r="E1721" s="533" t="s">
        <v>134</v>
      </c>
      <c r="F1721" s="51">
        <v>18</v>
      </c>
      <c r="G1721" s="48">
        <f t="shared" si="123"/>
        <v>671.4</v>
      </c>
      <c r="H1721" s="75"/>
      <c r="I1721" s="47">
        <v>0</v>
      </c>
      <c r="J1721" s="47" t="s">
        <v>8666</v>
      </c>
      <c r="K1721" s="610"/>
    </row>
    <row r="1722" spans="1:11">
      <c r="A1722" s="6">
        <v>12713</v>
      </c>
      <c r="B1722" s="23" t="s">
        <v>137</v>
      </c>
      <c r="C1722" s="31" t="s">
        <v>2733</v>
      </c>
      <c r="D1722" s="610" t="str">
        <f t="shared" si="118"/>
        <v>Фото</v>
      </c>
      <c r="E1722" s="344" t="s">
        <v>351</v>
      </c>
      <c r="F1722" s="51">
        <v>16</v>
      </c>
      <c r="G1722" s="48">
        <f t="shared" si="123"/>
        <v>596.79999999999995</v>
      </c>
      <c r="H1722" s="75"/>
      <c r="I1722" s="47">
        <f>F1722*H1722</f>
        <v>0</v>
      </c>
      <c r="J1722" s="47" t="s">
        <v>8442</v>
      </c>
      <c r="K1722" s="610"/>
    </row>
    <row r="1723" spans="1:11">
      <c r="A1723" s="6">
        <v>40525</v>
      </c>
      <c r="B1723" s="23" t="s">
        <v>137</v>
      </c>
      <c r="C1723" s="31" t="s">
        <v>4467</v>
      </c>
      <c r="D1723" s="610" t="str">
        <f t="shared" si="118"/>
        <v>Фото</v>
      </c>
      <c r="E1723" s="72" t="s">
        <v>351</v>
      </c>
      <c r="F1723" s="51">
        <v>16</v>
      </c>
      <c r="G1723" s="48">
        <f t="shared" si="123"/>
        <v>596.79999999999995</v>
      </c>
      <c r="H1723" s="75"/>
      <c r="I1723" s="47">
        <f>F1723*H1723</f>
        <v>0</v>
      </c>
      <c r="J1723" s="47" t="s">
        <v>7101</v>
      </c>
      <c r="K1723" s="610"/>
    </row>
    <row r="1724" spans="1:11">
      <c r="A1724" s="6">
        <v>12608</v>
      </c>
      <c r="B1724" s="6" t="s">
        <v>137</v>
      </c>
      <c r="C1724" s="31" t="s">
        <v>3776</v>
      </c>
      <c r="D1724" s="610" t="str">
        <f t="shared" si="118"/>
        <v>Фото</v>
      </c>
      <c r="E1724" s="344" t="s">
        <v>351</v>
      </c>
      <c r="F1724" s="51">
        <v>2</v>
      </c>
      <c r="G1724" s="48">
        <f t="shared" si="123"/>
        <v>74.599999999999994</v>
      </c>
      <c r="H1724" s="75"/>
      <c r="I1724" s="47">
        <f>F1724*H1724</f>
        <v>0</v>
      </c>
      <c r="J1724" s="47" t="s">
        <v>8339</v>
      </c>
      <c r="K1724" s="610"/>
    </row>
    <row r="1725" spans="1:11">
      <c r="A1725" s="6">
        <v>12403</v>
      </c>
      <c r="B1725" s="23" t="s">
        <v>137</v>
      </c>
      <c r="C1725" s="31" t="s">
        <v>3777</v>
      </c>
      <c r="D1725" s="610" t="str">
        <f t="shared" si="118"/>
        <v>Фото</v>
      </c>
      <c r="E1725" s="484" t="s">
        <v>351</v>
      </c>
      <c r="F1725" s="51">
        <v>12</v>
      </c>
      <c r="G1725" s="48">
        <f t="shared" si="123"/>
        <v>447.59999999999997</v>
      </c>
      <c r="H1725" s="75"/>
      <c r="I1725" s="47">
        <f>F1725*H1725</f>
        <v>0</v>
      </c>
      <c r="J1725" s="47" t="s">
        <v>8181</v>
      </c>
      <c r="K1725" s="610"/>
    </row>
    <row r="1726" spans="1:11">
      <c r="A1726" s="6">
        <v>28237</v>
      </c>
      <c r="B1726" s="2" t="s">
        <v>137</v>
      </c>
      <c r="C1726" s="31" t="s">
        <v>3778</v>
      </c>
      <c r="D1726" s="610" t="str">
        <f t="shared" si="118"/>
        <v>Фото</v>
      </c>
      <c r="E1726" s="72" t="s">
        <v>351</v>
      </c>
      <c r="F1726" s="51">
        <v>12</v>
      </c>
      <c r="G1726" s="48">
        <f t="shared" si="123"/>
        <v>447.59999999999997</v>
      </c>
      <c r="H1726" s="75"/>
      <c r="I1726" s="47">
        <f>F1726*H1726</f>
        <v>0</v>
      </c>
      <c r="J1726" s="47" t="s">
        <v>7100</v>
      </c>
      <c r="K1726" s="610"/>
    </row>
    <row r="1727" spans="1:11" ht="17.399999999999999">
      <c r="A1727" s="175"/>
      <c r="B1727" s="387" t="s">
        <v>1652</v>
      </c>
      <c r="C1727" s="176" t="s">
        <v>117</v>
      </c>
      <c r="D1727" s="610"/>
      <c r="E1727" s="250"/>
      <c r="F1727" s="177"/>
      <c r="G1727" s="178"/>
      <c r="H1727" s="179"/>
      <c r="I1727" s="136"/>
      <c r="J1727" s="136" t="e">
        <v>#N/A</v>
      </c>
      <c r="K1727" s="610"/>
    </row>
    <row r="1728" spans="1:11" ht="138.75" customHeight="1">
      <c r="A1728" s="446"/>
      <c r="B1728" s="448"/>
      <c r="C1728" s="447"/>
      <c r="D1728" s="610"/>
      <c r="E1728" s="251"/>
      <c r="F1728" s="121"/>
      <c r="G1728" s="122"/>
      <c r="H1728" s="123"/>
      <c r="I1728" s="124"/>
      <c r="J1728" s="124" t="e">
        <v>#N/A</v>
      </c>
      <c r="K1728" s="610"/>
    </row>
    <row r="1729" spans="1:11">
      <c r="A1729" s="6">
        <v>28202</v>
      </c>
      <c r="B1729" s="593" t="s">
        <v>89</v>
      </c>
      <c r="C1729" s="17" t="s">
        <v>2670</v>
      </c>
      <c r="D1729" s="610" t="str">
        <f t="shared" si="118"/>
        <v>Фото</v>
      </c>
      <c r="E1729" s="346" t="s">
        <v>351</v>
      </c>
      <c r="F1729" s="51">
        <v>22</v>
      </c>
      <c r="G1729" s="48">
        <f t="shared" ref="G1729:G1755" si="124">I$2*F1729</f>
        <v>820.59999999999991</v>
      </c>
      <c r="H1729" s="75"/>
      <c r="I1729" s="47">
        <f>F1729*H1729</f>
        <v>0</v>
      </c>
      <c r="J1729" s="47" t="s">
        <v>6654</v>
      </c>
      <c r="K1729" s="610"/>
    </row>
    <row r="1730" spans="1:11">
      <c r="A1730" s="6">
        <v>40515</v>
      </c>
      <c r="B1730" s="23" t="s">
        <v>137</v>
      </c>
      <c r="C1730" s="31" t="s">
        <v>2281</v>
      </c>
      <c r="D1730" s="610" t="str">
        <f t="shared" si="118"/>
        <v>Фото</v>
      </c>
      <c r="E1730" s="346" t="s">
        <v>351</v>
      </c>
      <c r="F1730" s="51">
        <v>0.8</v>
      </c>
      <c r="G1730" s="48">
        <f t="shared" si="124"/>
        <v>29.84</v>
      </c>
      <c r="H1730" s="75"/>
      <c r="I1730" s="47">
        <f>F1730*H1730</f>
        <v>0</v>
      </c>
      <c r="J1730" s="47" t="s">
        <v>7796</v>
      </c>
      <c r="K1730" s="610"/>
    </row>
    <row r="1731" spans="1:11">
      <c r="A1731" s="6">
        <v>34100</v>
      </c>
      <c r="B1731" s="23" t="s">
        <v>137</v>
      </c>
      <c r="C1731" s="17" t="s">
        <v>362</v>
      </c>
      <c r="D1731" s="610" t="str">
        <f t="shared" si="118"/>
        <v>Фото</v>
      </c>
      <c r="E1731" s="346" t="s">
        <v>351</v>
      </c>
      <c r="F1731" s="51">
        <v>6.5</v>
      </c>
      <c r="G1731" s="48">
        <f t="shared" si="124"/>
        <v>242.45</v>
      </c>
      <c r="H1731" s="75"/>
      <c r="I1731" s="47">
        <f>F1731*H1731</f>
        <v>0</v>
      </c>
      <c r="J1731" s="47" t="s">
        <v>6655</v>
      </c>
      <c r="K1731" s="610"/>
    </row>
    <row r="1732" spans="1:11">
      <c r="A1732" s="6">
        <v>12447</v>
      </c>
      <c r="B1732" s="23" t="s">
        <v>137</v>
      </c>
      <c r="C1732" s="31" t="s">
        <v>3353</v>
      </c>
      <c r="D1732" s="610" t="str">
        <f t="shared" si="118"/>
        <v>Фото</v>
      </c>
      <c r="E1732" s="346" t="s">
        <v>351</v>
      </c>
      <c r="F1732" s="51">
        <v>2</v>
      </c>
      <c r="G1732" s="48">
        <f t="shared" si="124"/>
        <v>74.599999999999994</v>
      </c>
      <c r="H1732" s="75"/>
      <c r="I1732" s="47">
        <f>F1732*H1732</f>
        <v>0</v>
      </c>
      <c r="J1732" s="47" t="s">
        <v>6656</v>
      </c>
      <c r="K1732" s="610"/>
    </row>
    <row r="1733" spans="1:11">
      <c r="A1733" s="6">
        <v>40093</v>
      </c>
      <c r="B1733" s="306" t="s">
        <v>160</v>
      </c>
      <c r="C1733" s="17" t="s">
        <v>1</v>
      </c>
      <c r="D1733" s="610" t="str">
        <f t="shared" si="118"/>
        <v>Фото</v>
      </c>
      <c r="E1733" s="569" t="s">
        <v>134</v>
      </c>
      <c r="F1733" s="51">
        <v>2.5</v>
      </c>
      <c r="G1733" s="48">
        <f t="shared" si="124"/>
        <v>93.25</v>
      </c>
      <c r="H1733" s="75"/>
      <c r="I1733" s="47">
        <v>0</v>
      </c>
      <c r="J1733" s="47" t="s">
        <v>6657</v>
      </c>
      <c r="K1733" s="610"/>
    </row>
    <row r="1734" spans="1:11">
      <c r="A1734" s="6">
        <v>34096</v>
      </c>
      <c r="B1734" s="347" t="s">
        <v>89</v>
      </c>
      <c r="C1734" s="31" t="s">
        <v>2805</v>
      </c>
      <c r="D1734" s="610" t="str">
        <f t="shared" si="118"/>
        <v>Фото</v>
      </c>
      <c r="E1734" s="346" t="s">
        <v>351</v>
      </c>
      <c r="F1734" s="51">
        <v>28</v>
      </c>
      <c r="G1734" s="48">
        <f t="shared" si="124"/>
        <v>1044.3999999999999</v>
      </c>
      <c r="H1734" s="75"/>
      <c r="I1734" s="47">
        <f t="shared" ref="I1734:I1740" si="125">F1734*H1734</f>
        <v>0</v>
      </c>
      <c r="J1734" s="47" t="s">
        <v>5379</v>
      </c>
      <c r="K1734" s="610"/>
    </row>
    <row r="1735" spans="1:11">
      <c r="A1735" s="6">
        <v>36022</v>
      </c>
      <c r="B1735" s="23" t="s">
        <v>137</v>
      </c>
      <c r="C1735" s="31" t="s">
        <v>619</v>
      </c>
      <c r="D1735" s="610" t="str">
        <f t="shared" ref="D1735:D1798" si="126">HYPERLINK(J1735,"Фото")</f>
        <v>Фото</v>
      </c>
      <c r="E1735" s="569" t="s">
        <v>134</v>
      </c>
      <c r="F1735" s="51">
        <v>6</v>
      </c>
      <c r="G1735" s="48">
        <f t="shared" si="124"/>
        <v>223.79999999999998</v>
      </c>
      <c r="H1735" s="75"/>
      <c r="I1735" s="47">
        <f t="shared" si="125"/>
        <v>0</v>
      </c>
      <c r="J1735" s="47" t="s">
        <v>6658</v>
      </c>
      <c r="K1735" s="610"/>
    </row>
    <row r="1736" spans="1:11">
      <c r="A1736" s="6">
        <v>28275</v>
      </c>
      <c r="B1736" s="23" t="s">
        <v>137</v>
      </c>
      <c r="C1736" s="31" t="s">
        <v>620</v>
      </c>
      <c r="D1736" s="610" t="str">
        <f t="shared" si="126"/>
        <v>Фото</v>
      </c>
      <c r="E1736" s="346" t="s">
        <v>351</v>
      </c>
      <c r="F1736" s="51">
        <v>6</v>
      </c>
      <c r="G1736" s="48">
        <f t="shared" si="124"/>
        <v>223.79999999999998</v>
      </c>
      <c r="H1736" s="75"/>
      <c r="I1736" s="47">
        <f t="shared" si="125"/>
        <v>0</v>
      </c>
      <c r="J1736" s="47" t="s">
        <v>6659</v>
      </c>
      <c r="K1736" s="610"/>
    </row>
    <row r="1737" spans="1:11">
      <c r="A1737" s="6">
        <v>11315</v>
      </c>
      <c r="B1737" s="2" t="s">
        <v>137</v>
      </c>
      <c r="C1737" s="31" t="s">
        <v>644</v>
      </c>
      <c r="D1737" s="610" t="str">
        <f t="shared" si="126"/>
        <v>Фото</v>
      </c>
      <c r="E1737" s="569" t="s">
        <v>134</v>
      </c>
      <c r="F1737" s="51">
        <v>6</v>
      </c>
      <c r="G1737" s="48">
        <f t="shared" si="124"/>
        <v>223.79999999999998</v>
      </c>
      <c r="H1737" s="75"/>
      <c r="I1737" s="47">
        <f t="shared" si="125"/>
        <v>0</v>
      </c>
      <c r="J1737" s="47" t="s">
        <v>6660</v>
      </c>
      <c r="K1737" s="610"/>
    </row>
    <row r="1738" spans="1:11">
      <c r="A1738" s="6">
        <v>40671</v>
      </c>
      <c r="B1738" s="2" t="s">
        <v>137</v>
      </c>
      <c r="C1738" s="31" t="s">
        <v>621</v>
      </c>
      <c r="D1738" s="610" t="str">
        <f t="shared" si="126"/>
        <v>Фото</v>
      </c>
      <c r="E1738" s="533" t="s">
        <v>134</v>
      </c>
      <c r="F1738" s="51">
        <v>8</v>
      </c>
      <c r="G1738" s="48">
        <f t="shared" si="124"/>
        <v>298.39999999999998</v>
      </c>
      <c r="H1738" s="75"/>
      <c r="I1738" s="47">
        <f t="shared" si="125"/>
        <v>0</v>
      </c>
      <c r="J1738" s="47" t="s">
        <v>6663</v>
      </c>
      <c r="K1738" s="610"/>
    </row>
    <row r="1739" spans="1:11">
      <c r="A1739" s="6">
        <v>11276</v>
      </c>
      <c r="B1739" s="2" t="s">
        <v>137</v>
      </c>
      <c r="C1739" s="31" t="s">
        <v>747</v>
      </c>
      <c r="D1739" s="610" t="str">
        <f t="shared" si="126"/>
        <v>Фото</v>
      </c>
      <c r="E1739" s="569" t="s">
        <v>134</v>
      </c>
      <c r="F1739" s="51">
        <v>6</v>
      </c>
      <c r="G1739" s="48">
        <f t="shared" si="124"/>
        <v>223.79999999999998</v>
      </c>
      <c r="H1739" s="75"/>
      <c r="I1739" s="47">
        <f t="shared" si="125"/>
        <v>0</v>
      </c>
      <c r="J1739" s="47" t="s">
        <v>6661</v>
      </c>
      <c r="K1739" s="610"/>
    </row>
    <row r="1740" spans="1:11">
      <c r="A1740" s="6">
        <v>11275</v>
      </c>
      <c r="B1740" s="2" t="s">
        <v>137</v>
      </c>
      <c r="C1740" s="31" t="s">
        <v>622</v>
      </c>
      <c r="D1740" s="610" t="str">
        <f t="shared" si="126"/>
        <v>Фото</v>
      </c>
      <c r="E1740" s="566" t="s">
        <v>351</v>
      </c>
      <c r="F1740" s="51">
        <v>8</v>
      </c>
      <c r="G1740" s="48">
        <f t="shared" si="124"/>
        <v>298.39999999999998</v>
      </c>
      <c r="H1740" s="75"/>
      <c r="I1740" s="47">
        <f t="shared" si="125"/>
        <v>0</v>
      </c>
      <c r="J1740" s="47" t="s">
        <v>6662</v>
      </c>
      <c r="K1740" s="610"/>
    </row>
    <row r="1741" spans="1:11">
      <c r="A1741" s="6">
        <v>11282</v>
      </c>
      <c r="B1741" s="2" t="s">
        <v>137</v>
      </c>
      <c r="C1741" s="31" t="s">
        <v>2219</v>
      </c>
      <c r="D1741" s="610" t="str">
        <f t="shared" si="126"/>
        <v>Фото</v>
      </c>
      <c r="E1741" s="344" t="s">
        <v>351</v>
      </c>
      <c r="F1741" s="51">
        <v>10</v>
      </c>
      <c r="G1741" s="48">
        <f t="shared" si="124"/>
        <v>373</v>
      </c>
      <c r="H1741" s="75"/>
      <c r="I1741" s="47">
        <v>0</v>
      </c>
      <c r="J1741" s="47" t="s">
        <v>7814</v>
      </c>
      <c r="K1741" s="610"/>
    </row>
    <row r="1742" spans="1:11">
      <c r="A1742" s="6">
        <v>12979</v>
      </c>
      <c r="B1742" s="2" t="s">
        <v>137</v>
      </c>
      <c r="C1742" s="31" t="s">
        <v>3391</v>
      </c>
      <c r="D1742" s="610" t="str">
        <f t="shared" si="126"/>
        <v>Фото</v>
      </c>
      <c r="E1742" s="344" t="s">
        <v>351</v>
      </c>
      <c r="F1742" s="51">
        <v>12</v>
      </c>
      <c r="G1742" s="48">
        <f t="shared" si="124"/>
        <v>447.59999999999997</v>
      </c>
      <c r="H1742" s="75"/>
      <c r="I1742" s="47">
        <f t="shared" ref="I1742:I1755" si="127">F1742*H1742</f>
        <v>0</v>
      </c>
      <c r="J1742" s="47" t="s">
        <v>8701</v>
      </c>
      <c r="K1742" s="610"/>
    </row>
    <row r="1743" spans="1:11">
      <c r="A1743" s="6">
        <v>40516</v>
      </c>
      <c r="B1743" s="23" t="s">
        <v>137</v>
      </c>
      <c r="C1743" s="31" t="s">
        <v>1437</v>
      </c>
      <c r="D1743" s="610" t="str">
        <f t="shared" si="126"/>
        <v>Фото</v>
      </c>
      <c r="E1743" s="228" t="s">
        <v>351</v>
      </c>
      <c r="F1743" s="51">
        <v>1</v>
      </c>
      <c r="G1743" s="48">
        <f t="shared" si="124"/>
        <v>37.299999999999997</v>
      </c>
      <c r="H1743" s="75"/>
      <c r="I1743" s="47">
        <f t="shared" si="127"/>
        <v>0</v>
      </c>
      <c r="J1743" s="47" t="s">
        <v>6664</v>
      </c>
      <c r="K1743" s="610"/>
    </row>
    <row r="1744" spans="1:11">
      <c r="A1744" s="6">
        <v>40308</v>
      </c>
      <c r="B1744" s="322" t="s">
        <v>47</v>
      </c>
      <c r="C1744" s="31" t="s">
        <v>2033</v>
      </c>
      <c r="D1744" s="610" t="str">
        <f t="shared" si="126"/>
        <v>Фото</v>
      </c>
      <c r="E1744" s="508" t="s">
        <v>351</v>
      </c>
      <c r="F1744" s="51">
        <v>1.2</v>
      </c>
      <c r="G1744" s="48">
        <f t="shared" si="124"/>
        <v>44.76</v>
      </c>
      <c r="H1744" s="75"/>
      <c r="I1744" s="47">
        <f t="shared" si="127"/>
        <v>0</v>
      </c>
      <c r="J1744" s="47" t="s">
        <v>6665</v>
      </c>
      <c r="K1744" s="610"/>
    </row>
    <row r="1745" spans="1:11">
      <c r="A1745" s="6">
        <v>28255</v>
      </c>
      <c r="B1745" s="23" t="s">
        <v>137</v>
      </c>
      <c r="C1745" s="17" t="s">
        <v>363</v>
      </c>
      <c r="D1745" s="610" t="str">
        <f t="shared" si="126"/>
        <v>Фото</v>
      </c>
      <c r="E1745" s="508" t="s">
        <v>351</v>
      </c>
      <c r="F1745" s="51">
        <v>4</v>
      </c>
      <c r="G1745" s="48">
        <f t="shared" si="124"/>
        <v>149.19999999999999</v>
      </c>
      <c r="H1745" s="75"/>
      <c r="I1745" s="47">
        <f t="shared" si="127"/>
        <v>0</v>
      </c>
      <c r="J1745" s="47" t="s">
        <v>6666</v>
      </c>
      <c r="K1745" s="610"/>
    </row>
    <row r="1746" spans="1:11">
      <c r="A1746" s="6">
        <v>28258</v>
      </c>
      <c r="B1746" s="23" t="s">
        <v>137</v>
      </c>
      <c r="C1746" s="17" t="s">
        <v>3626</v>
      </c>
      <c r="D1746" s="610" t="str">
        <f t="shared" si="126"/>
        <v>Фото</v>
      </c>
      <c r="E1746" s="72" t="s">
        <v>351</v>
      </c>
      <c r="F1746" s="51">
        <v>10</v>
      </c>
      <c r="G1746" s="48">
        <f t="shared" si="124"/>
        <v>373</v>
      </c>
      <c r="H1746" s="75"/>
      <c r="I1746" s="47">
        <f t="shared" si="127"/>
        <v>0</v>
      </c>
      <c r="J1746" s="47" t="s">
        <v>6667</v>
      </c>
      <c r="K1746" s="610"/>
    </row>
    <row r="1747" spans="1:11">
      <c r="A1747" s="6">
        <v>28436</v>
      </c>
      <c r="B1747" s="23" t="s">
        <v>137</v>
      </c>
      <c r="C1747" s="31" t="s">
        <v>1438</v>
      </c>
      <c r="D1747" s="610" t="str">
        <f t="shared" si="126"/>
        <v>Фото</v>
      </c>
      <c r="E1747" s="228" t="s">
        <v>351</v>
      </c>
      <c r="F1747" s="607">
        <v>20</v>
      </c>
      <c r="G1747" s="48">
        <f t="shared" si="124"/>
        <v>746</v>
      </c>
      <c r="H1747" s="75"/>
      <c r="I1747" s="47">
        <f t="shared" si="127"/>
        <v>0</v>
      </c>
      <c r="J1747" s="47" t="s">
        <v>6668</v>
      </c>
      <c r="K1747" s="610"/>
    </row>
    <row r="1748" spans="1:11">
      <c r="A1748" s="6">
        <v>34098</v>
      </c>
      <c r="B1748" s="23" t="s">
        <v>137</v>
      </c>
      <c r="C1748" s="17" t="s">
        <v>364</v>
      </c>
      <c r="D1748" s="610" t="str">
        <f t="shared" si="126"/>
        <v>Фото</v>
      </c>
      <c r="E1748" s="569" t="s">
        <v>134</v>
      </c>
      <c r="F1748" s="51">
        <v>18</v>
      </c>
      <c r="G1748" s="48">
        <f t="shared" si="124"/>
        <v>671.4</v>
      </c>
      <c r="H1748" s="75"/>
      <c r="I1748" s="47">
        <f t="shared" si="127"/>
        <v>0</v>
      </c>
      <c r="J1748" s="47" t="s">
        <v>6669</v>
      </c>
      <c r="K1748" s="610"/>
    </row>
    <row r="1749" spans="1:11">
      <c r="A1749" s="6">
        <v>12320</v>
      </c>
      <c r="B1749" s="23" t="s">
        <v>137</v>
      </c>
      <c r="C1749" s="31" t="s">
        <v>361</v>
      </c>
      <c r="D1749" s="610" t="str">
        <f t="shared" si="126"/>
        <v>Фото</v>
      </c>
      <c r="E1749" s="569" t="s">
        <v>134</v>
      </c>
      <c r="F1749" s="51">
        <v>7</v>
      </c>
      <c r="G1749" s="48">
        <f t="shared" si="124"/>
        <v>261.09999999999997</v>
      </c>
      <c r="H1749" s="75"/>
      <c r="I1749" s="47">
        <f t="shared" si="127"/>
        <v>0</v>
      </c>
      <c r="J1749" s="47" t="s">
        <v>6670</v>
      </c>
      <c r="K1749" s="610"/>
    </row>
    <row r="1750" spans="1:11">
      <c r="A1750" s="6">
        <v>12881</v>
      </c>
      <c r="B1750" s="23" t="s">
        <v>137</v>
      </c>
      <c r="C1750" s="31" t="s">
        <v>3027</v>
      </c>
      <c r="D1750" s="610" t="str">
        <f t="shared" si="126"/>
        <v>Фото</v>
      </c>
      <c r="E1750" s="508" t="s">
        <v>351</v>
      </c>
      <c r="F1750" s="51">
        <v>4</v>
      </c>
      <c r="G1750" s="48">
        <f t="shared" si="124"/>
        <v>149.19999999999999</v>
      </c>
      <c r="H1750" s="75"/>
      <c r="I1750" s="47">
        <f t="shared" si="127"/>
        <v>0</v>
      </c>
      <c r="J1750" s="47" t="s">
        <v>6671</v>
      </c>
      <c r="K1750" s="610"/>
    </row>
    <row r="1751" spans="1:11">
      <c r="A1751" s="6">
        <v>28393</v>
      </c>
      <c r="B1751" s="347" t="s">
        <v>89</v>
      </c>
      <c r="C1751" s="17" t="s">
        <v>366</v>
      </c>
      <c r="D1751" s="610" t="str">
        <f t="shared" si="126"/>
        <v>Фото</v>
      </c>
      <c r="E1751" s="344" t="s">
        <v>351</v>
      </c>
      <c r="F1751" s="51">
        <v>17</v>
      </c>
      <c r="G1751" s="48">
        <f t="shared" si="124"/>
        <v>634.09999999999991</v>
      </c>
      <c r="H1751" s="75"/>
      <c r="I1751" s="47">
        <f t="shared" si="127"/>
        <v>0</v>
      </c>
      <c r="J1751" s="47" t="s">
        <v>6672</v>
      </c>
      <c r="K1751" s="610"/>
    </row>
    <row r="1752" spans="1:11">
      <c r="A1752" s="6">
        <v>12325</v>
      </c>
      <c r="B1752" s="347" t="s">
        <v>89</v>
      </c>
      <c r="C1752" s="17" t="s">
        <v>365</v>
      </c>
      <c r="D1752" s="610" t="str">
        <f t="shared" si="126"/>
        <v>Фото</v>
      </c>
      <c r="E1752" s="569" t="s">
        <v>134</v>
      </c>
      <c r="F1752" s="51">
        <v>7</v>
      </c>
      <c r="G1752" s="48">
        <f t="shared" si="124"/>
        <v>261.09999999999997</v>
      </c>
      <c r="H1752" s="75"/>
      <c r="I1752" s="47">
        <f t="shared" si="127"/>
        <v>0</v>
      </c>
      <c r="J1752" s="47" t="s">
        <v>6673</v>
      </c>
      <c r="K1752" s="610"/>
    </row>
    <row r="1753" spans="1:11">
      <c r="A1753" s="6">
        <v>12710</v>
      </c>
      <c r="B1753" s="23" t="s">
        <v>137</v>
      </c>
      <c r="C1753" s="17" t="s">
        <v>2730</v>
      </c>
      <c r="D1753" s="610" t="str">
        <f t="shared" si="126"/>
        <v>Фото</v>
      </c>
      <c r="E1753" s="72" t="s">
        <v>351</v>
      </c>
      <c r="F1753" s="51">
        <v>6</v>
      </c>
      <c r="G1753" s="48">
        <f t="shared" si="124"/>
        <v>223.79999999999998</v>
      </c>
      <c r="H1753" s="75"/>
      <c r="I1753" s="47">
        <f t="shared" si="127"/>
        <v>0</v>
      </c>
      <c r="J1753" s="47" t="s">
        <v>8439</v>
      </c>
      <c r="K1753" s="610"/>
    </row>
    <row r="1754" spans="1:11">
      <c r="A1754" s="6">
        <v>12924</v>
      </c>
      <c r="B1754" s="23" t="s">
        <v>137</v>
      </c>
      <c r="C1754" s="31" t="s">
        <v>3211</v>
      </c>
      <c r="D1754" s="610" t="str">
        <f t="shared" si="126"/>
        <v>Фото</v>
      </c>
      <c r="E1754" s="72" t="s">
        <v>351</v>
      </c>
      <c r="F1754" s="51">
        <v>1.8</v>
      </c>
      <c r="G1754" s="48">
        <f t="shared" si="124"/>
        <v>67.14</v>
      </c>
      <c r="H1754" s="75"/>
      <c r="I1754" s="47">
        <f t="shared" si="127"/>
        <v>0</v>
      </c>
      <c r="J1754" s="47" t="s">
        <v>8652</v>
      </c>
      <c r="K1754" s="610"/>
    </row>
    <row r="1755" spans="1:11">
      <c r="A1755" s="6">
        <v>12326</v>
      </c>
      <c r="B1755" s="347" t="s">
        <v>89</v>
      </c>
      <c r="C1755" s="31" t="s">
        <v>367</v>
      </c>
      <c r="D1755" s="610" t="str">
        <f t="shared" si="126"/>
        <v>Фото</v>
      </c>
      <c r="E1755" s="72" t="s">
        <v>351</v>
      </c>
      <c r="F1755" s="51">
        <v>8</v>
      </c>
      <c r="G1755" s="48">
        <f t="shared" si="124"/>
        <v>298.39999999999998</v>
      </c>
      <c r="H1755" s="75"/>
      <c r="I1755" s="47">
        <f t="shared" si="127"/>
        <v>0</v>
      </c>
      <c r="J1755" s="47" t="s">
        <v>6674</v>
      </c>
      <c r="K1755" s="610"/>
    </row>
    <row r="1756" spans="1:11" ht="17.399999999999999">
      <c r="A1756" s="175"/>
      <c r="B1756" s="387" t="s">
        <v>1653</v>
      </c>
      <c r="C1756" s="176" t="s">
        <v>1723</v>
      </c>
      <c r="D1756" s="610"/>
      <c r="E1756" s="134"/>
      <c r="F1756" s="177"/>
      <c r="G1756" s="178"/>
      <c r="H1756" s="180"/>
      <c r="I1756" s="136"/>
      <c r="J1756" s="136" t="e">
        <v>#N/A</v>
      </c>
      <c r="K1756" s="610"/>
    </row>
    <row r="1757" spans="1:11" ht="107.25" customHeight="1">
      <c r="A1757" s="6"/>
      <c r="B1757" s="24"/>
      <c r="C1757" s="100"/>
      <c r="D1757" s="610"/>
      <c r="E1757" s="245"/>
      <c r="F1757" s="118"/>
      <c r="G1757" s="105"/>
      <c r="H1757" s="119"/>
      <c r="I1757" s="107"/>
      <c r="J1757" s="107" t="e">
        <v>#N/A</v>
      </c>
      <c r="K1757" s="610"/>
    </row>
    <row r="1758" spans="1:11">
      <c r="A1758" s="6">
        <v>28264</v>
      </c>
      <c r="B1758" s="333" t="s">
        <v>135</v>
      </c>
      <c r="C1758" s="18" t="s">
        <v>2203</v>
      </c>
      <c r="D1758" s="610" t="str">
        <f t="shared" si="126"/>
        <v>Фото</v>
      </c>
      <c r="E1758" s="344" t="s">
        <v>351</v>
      </c>
      <c r="F1758" s="51">
        <v>14.5</v>
      </c>
      <c r="G1758" s="48">
        <f t="shared" ref="G1758:G1821" si="128">I$2*F1758</f>
        <v>540.84999999999991</v>
      </c>
      <c r="H1758" s="77"/>
      <c r="I1758" s="47">
        <f t="shared" ref="I1758:I1788" si="129">F1758*H1758</f>
        <v>0</v>
      </c>
      <c r="J1758" s="47" t="s">
        <v>5995</v>
      </c>
      <c r="K1758" s="610"/>
    </row>
    <row r="1759" spans="1:11">
      <c r="A1759" s="6">
        <v>11312</v>
      </c>
      <c r="B1759" s="7" t="s">
        <v>137</v>
      </c>
      <c r="C1759" s="18" t="s">
        <v>642</v>
      </c>
      <c r="D1759" s="610" t="str">
        <f t="shared" si="126"/>
        <v>Фото</v>
      </c>
      <c r="E1759" s="227" t="s">
        <v>351</v>
      </c>
      <c r="F1759" s="51">
        <v>7</v>
      </c>
      <c r="G1759" s="48">
        <f t="shared" si="128"/>
        <v>261.09999999999997</v>
      </c>
      <c r="H1759" s="77"/>
      <c r="I1759" s="47">
        <f t="shared" si="129"/>
        <v>0</v>
      </c>
      <c r="J1759" s="47" t="s">
        <v>5996</v>
      </c>
      <c r="K1759" s="610"/>
    </row>
    <row r="1760" spans="1:11">
      <c r="A1760" s="6">
        <v>11313</v>
      </c>
      <c r="B1760" s="7" t="s">
        <v>137</v>
      </c>
      <c r="C1760" s="18" t="s">
        <v>643</v>
      </c>
      <c r="D1760" s="610" t="str">
        <f t="shared" si="126"/>
        <v>Фото</v>
      </c>
      <c r="E1760" s="227" t="s">
        <v>351</v>
      </c>
      <c r="F1760" s="51">
        <v>7</v>
      </c>
      <c r="G1760" s="48">
        <f t="shared" si="128"/>
        <v>261.09999999999997</v>
      </c>
      <c r="H1760" s="77"/>
      <c r="I1760" s="47">
        <f t="shared" si="129"/>
        <v>0</v>
      </c>
      <c r="J1760" s="47" t="s">
        <v>5997</v>
      </c>
      <c r="K1760" s="610"/>
    </row>
    <row r="1761" spans="1:12">
      <c r="A1761" s="37">
        <v>16002</v>
      </c>
      <c r="B1761" s="322" t="s">
        <v>48</v>
      </c>
      <c r="C1761" s="18" t="s">
        <v>29</v>
      </c>
      <c r="D1761" s="610" t="str">
        <f t="shared" si="126"/>
        <v>Фото</v>
      </c>
      <c r="E1761" s="235" t="s">
        <v>351</v>
      </c>
      <c r="F1761" s="65">
        <v>7</v>
      </c>
      <c r="G1761" s="48">
        <f t="shared" si="128"/>
        <v>261.09999999999997</v>
      </c>
      <c r="H1761" s="77"/>
      <c r="I1761" s="47">
        <f t="shared" si="129"/>
        <v>0</v>
      </c>
      <c r="J1761" s="47" t="s">
        <v>5998</v>
      </c>
      <c r="K1761" s="610"/>
    </row>
    <row r="1762" spans="1:12">
      <c r="A1762" s="37">
        <v>16003</v>
      </c>
      <c r="B1762" s="322" t="s">
        <v>48</v>
      </c>
      <c r="C1762" s="18" t="s">
        <v>30</v>
      </c>
      <c r="D1762" s="610" t="str">
        <f t="shared" si="126"/>
        <v>Фото</v>
      </c>
      <c r="E1762" s="239" t="s">
        <v>351</v>
      </c>
      <c r="F1762" s="65">
        <v>7</v>
      </c>
      <c r="G1762" s="48">
        <f t="shared" si="128"/>
        <v>261.09999999999997</v>
      </c>
      <c r="H1762" s="77"/>
      <c r="I1762" s="47">
        <f t="shared" si="129"/>
        <v>0</v>
      </c>
      <c r="J1762" s="47" t="s">
        <v>5999</v>
      </c>
      <c r="K1762" s="610"/>
    </row>
    <row r="1763" spans="1:12">
      <c r="A1763" s="37">
        <v>11569</v>
      </c>
      <c r="B1763" s="347" t="s">
        <v>702</v>
      </c>
      <c r="C1763" s="18" t="s">
        <v>4468</v>
      </c>
      <c r="D1763" s="610" t="str">
        <f t="shared" si="126"/>
        <v>Фото</v>
      </c>
      <c r="E1763" s="235" t="s">
        <v>351</v>
      </c>
      <c r="F1763" s="65">
        <v>9</v>
      </c>
      <c r="G1763" s="48">
        <f t="shared" si="128"/>
        <v>335.7</v>
      </c>
      <c r="H1763" s="75"/>
      <c r="I1763" s="47">
        <f t="shared" si="129"/>
        <v>0</v>
      </c>
      <c r="J1763" s="47" t="s">
        <v>5994</v>
      </c>
      <c r="K1763" s="610"/>
    </row>
    <row r="1764" spans="1:12">
      <c r="A1764" s="10">
        <v>34111</v>
      </c>
      <c r="B1764" s="455" t="s">
        <v>133</v>
      </c>
      <c r="C1764" s="32" t="s">
        <v>4212</v>
      </c>
      <c r="D1764" s="610" t="str">
        <f t="shared" si="126"/>
        <v>Фото</v>
      </c>
      <c r="E1764" s="72" t="s">
        <v>351</v>
      </c>
      <c r="F1764" s="52">
        <v>22.5</v>
      </c>
      <c r="G1764" s="48">
        <f t="shared" si="128"/>
        <v>839.24999999999989</v>
      </c>
      <c r="H1764" s="75"/>
      <c r="I1764" s="47">
        <f t="shared" si="129"/>
        <v>0</v>
      </c>
      <c r="J1764" s="47" t="s">
        <v>5992</v>
      </c>
      <c r="K1764" s="610"/>
    </row>
    <row r="1765" spans="1:12">
      <c r="A1765" s="10">
        <v>19268</v>
      </c>
      <c r="B1765" s="24" t="s">
        <v>137</v>
      </c>
      <c r="C1765" s="32" t="s">
        <v>4212</v>
      </c>
      <c r="D1765" s="610" t="str">
        <f t="shared" si="126"/>
        <v>Фото</v>
      </c>
      <c r="E1765" s="72" t="s">
        <v>351</v>
      </c>
      <c r="F1765" s="52">
        <v>16</v>
      </c>
      <c r="G1765" s="48">
        <f t="shared" si="128"/>
        <v>596.79999999999995</v>
      </c>
      <c r="H1765" s="75"/>
      <c r="I1765" s="47">
        <f t="shared" si="129"/>
        <v>0</v>
      </c>
      <c r="J1765" s="47" t="s">
        <v>5993</v>
      </c>
      <c r="K1765" s="610"/>
    </row>
    <row r="1766" spans="1:12">
      <c r="A1766" s="37">
        <v>16018</v>
      </c>
      <c r="B1766" s="455" t="s">
        <v>133</v>
      </c>
      <c r="C1766" s="18" t="s">
        <v>1717</v>
      </c>
      <c r="D1766" s="610" t="str">
        <f t="shared" si="126"/>
        <v>Фото</v>
      </c>
      <c r="E1766" s="355" t="s">
        <v>351</v>
      </c>
      <c r="F1766" s="65">
        <v>9</v>
      </c>
      <c r="G1766" s="48">
        <f t="shared" si="128"/>
        <v>335.7</v>
      </c>
      <c r="H1766" s="77"/>
      <c r="I1766" s="47">
        <f t="shared" si="129"/>
        <v>0</v>
      </c>
      <c r="J1766" s="47" t="s">
        <v>8187</v>
      </c>
      <c r="K1766" s="610"/>
    </row>
    <row r="1767" spans="1:12">
      <c r="A1767" s="6">
        <v>40167</v>
      </c>
      <c r="B1767" s="23" t="s">
        <v>137</v>
      </c>
      <c r="C1767" s="17" t="s">
        <v>1717</v>
      </c>
      <c r="D1767" s="610" t="str">
        <f t="shared" si="126"/>
        <v>Фото</v>
      </c>
      <c r="E1767" s="72" t="s">
        <v>351</v>
      </c>
      <c r="F1767" s="51">
        <v>7</v>
      </c>
      <c r="G1767" s="48">
        <f t="shared" si="128"/>
        <v>261.09999999999997</v>
      </c>
      <c r="H1767" s="77"/>
      <c r="I1767" s="47">
        <f t="shared" si="129"/>
        <v>0</v>
      </c>
      <c r="J1767" s="47" t="s">
        <v>6045</v>
      </c>
      <c r="K1767" s="610"/>
    </row>
    <row r="1768" spans="1:12">
      <c r="A1768" s="37">
        <v>16019</v>
      </c>
      <c r="B1768" s="24" t="s">
        <v>137</v>
      </c>
      <c r="C1768" s="18" t="s">
        <v>3961</v>
      </c>
      <c r="D1768" s="610" t="str">
        <f t="shared" si="126"/>
        <v>Фото</v>
      </c>
      <c r="E1768" s="235" t="s">
        <v>351</v>
      </c>
      <c r="F1768" s="65">
        <v>5.5</v>
      </c>
      <c r="G1768" s="48">
        <f t="shared" si="128"/>
        <v>205.14999999999998</v>
      </c>
      <c r="H1768" s="77"/>
      <c r="I1768" s="47">
        <f t="shared" si="129"/>
        <v>0</v>
      </c>
      <c r="J1768" s="47" t="s">
        <v>6046</v>
      </c>
      <c r="K1768" s="610"/>
    </row>
    <row r="1769" spans="1:12">
      <c r="A1769" s="37">
        <v>12976</v>
      </c>
      <c r="B1769" s="9" t="s">
        <v>31</v>
      </c>
      <c r="C1769" s="18" t="s">
        <v>3388</v>
      </c>
      <c r="D1769" s="610" t="str">
        <f t="shared" si="126"/>
        <v>Фото</v>
      </c>
      <c r="E1769" s="534" t="s">
        <v>134</v>
      </c>
      <c r="F1769" s="65">
        <v>1.4</v>
      </c>
      <c r="G1769" s="48">
        <f t="shared" si="128"/>
        <v>52.219999999999992</v>
      </c>
      <c r="H1769" s="77"/>
      <c r="I1769" s="47">
        <f t="shared" si="129"/>
        <v>0</v>
      </c>
      <c r="J1769" s="47" t="s">
        <v>8698</v>
      </c>
      <c r="K1769" s="610"/>
    </row>
    <row r="1770" spans="1:12">
      <c r="A1770" s="37">
        <v>12977</v>
      </c>
      <c r="B1770" s="9" t="s">
        <v>31</v>
      </c>
      <c r="C1770" s="18" t="s">
        <v>3389</v>
      </c>
      <c r="D1770" s="610" t="str">
        <f t="shared" si="126"/>
        <v>Фото</v>
      </c>
      <c r="E1770" s="534" t="s">
        <v>134</v>
      </c>
      <c r="F1770" s="65">
        <v>1.4</v>
      </c>
      <c r="G1770" s="48">
        <f t="shared" si="128"/>
        <v>52.219999999999992</v>
      </c>
      <c r="H1770" s="77"/>
      <c r="I1770" s="47">
        <f t="shared" si="129"/>
        <v>0</v>
      </c>
      <c r="J1770" s="47" t="s">
        <v>8699</v>
      </c>
      <c r="K1770" s="610"/>
    </row>
    <row r="1771" spans="1:12">
      <c r="A1771" s="37">
        <v>12978</v>
      </c>
      <c r="B1771" s="9" t="s">
        <v>31</v>
      </c>
      <c r="C1771" s="18" t="s">
        <v>3390</v>
      </c>
      <c r="D1771" s="610" t="str">
        <f t="shared" si="126"/>
        <v>Фото</v>
      </c>
      <c r="E1771" s="534" t="s">
        <v>134</v>
      </c>
      <c r="F1771" s="65">
        <v>1.4</v>
      </c>
      <c r="G1771" s="48">
        <f t="shared" si="128"/>
        <v>52.219999999999992</v>
      </c>
      <c r="H1771" s="77"/>
      <c r="I1771" s="47">
        <f t="shared" si="129"/>
        <v>0</v>
      </c>
      <c r="J1771" s="47" t="s">
        <v>8700</v>
      </c>
      <c r="K1771" s="610"/>
    </row>
    <row r="1772" spans="1:12" ht="14.4">
      <c r="A1772" s="34">
        <v>17004</v>
      </c>
      <c r="B1772" s="24" t="s">
        <v>137</v>
      </c>
      <c r="C1772" s="18" t="s">
        <v>3269</v>
      </c>
      <c r="D1772" s="610" t="str">
        <f t="shared" si="126"/>
        <v>Фото</v>
      </c>
      <c r="E1772" s="235" t="s">
        <v>351</v>
      </c>
      <c r="F1772" s="50">
        <v>1.5</v>
      </c>
      <c r="G1772" s="48">
        <f t="shared" si="128"/>
        <v>55.949999999999996</v>
      </c>
      <c r="H1772" s="76"/>
      <c r="I1772" s="47">
        <f t="shared" si="129"/>
        <v>0</v>
      </c>
      <c r="J1772" s="47" t="s">
        <v>4754</v>
      </c>
      <c r="K1772" s="610"/>
      <c r="L1772" s="87"/>
    </row>
    <row r="1773" spans="1:12">
      <c r="A1773" s="37">
        <v>16036</v>
      </c>
      <c r="B1773" s="24" t="s">
        <v>137</v>
      </c>
      <c r="C1773" s="18" t="s">
        <v>4399</v>
      </c>
      <c r="D1773" s="610" t="str">
        <f t="shared" si="126"/>
        <v>Фото</v>
      </c>
      <c r="E1773" s="235" t="s">
        <v>351</v>
      </c>
      <c r="F1773" s="65">
        <v>5.5</v>
      </c>
      <c r="G1773" s="48">
        <f t="shared" si="128"/>
        <v>205.14999999999998</v>
      </c>
      <c r="H1773" s="77"/>
      <c r="I1773" s="47">
        <f t="shared" si="129"/>
        <v>0</v>
      </c>
      <c r="J1773" s="47" t="s">
        <v>6024</v>
      </c>
      <c r="K1773" s="610"/>
    </row>
    <row r="1774" spans="1:12">
      <c r="A1774" s="37">
        <v>40471</v>
      </c>
      <c r="B1774" s="24" t="s">
        <v>137</v>
      </c>
      <c r="C1774" s="18" t="s">
        <v>3849</v>
      </c>
      <c r="D1774" s="610" t="str">
        <f t="shared" si="126"/>
        <v>Фото</v>
      </c>
      <c r="E1774" s="235" t="s">
        <v>351</v>
      </c>
      <c r="F1774" s="65">
        <v>5</v>
      </c>
      <c r="G1774" s="48">
        <f t="shared" si="128"/>
        <v>186.5</v>
      </c>
      <c r="H1774" s="77"/>
      <c r="I1774" s="47">
        <f t="shared" si="129"/>
        <v>0</v>
      </c>
      <c r="J1774" s="47" t="s">
        <v>4758</v>
      </c>
      <c r="K1774" s="610"/>
    </row>
    <row r="1775" spans="1:12">
      <c r="A1775" s="37">
        <v>16038</v>
      </c>
      <c r="B1775" s="333" t="s">
        <v>135</v>
      </c>
      <c r="C1775" s="18" t="s">
        <v>2784</v>
      </c>
      <c r="D1775" s="610" t="str">
        <f t="shared" si="126"/>
        <v>Фото</v>
      </c>
      <c r="E1775" s="235" t="s">
        <v>351</v>
      </c>
      <c r="F1775" s="65">
        <v>11</v>
      </c>
      <c r="G1775" s="48">
        <f t="shared" si="128"/>
        <v>410.29999999999995</v>
      </c>
      <c r="H1775" s="77"/>
      <c r="I1775" s="47">
        <f t="shared" si="129"/>
        <v>0</v>
      </c>
      <c r="J1775" s="47" t="s">
        <v>6023</v>
      </c>
      <c r="K1775" s="610"/>
    </row>
    <row r="1776" spans="1:12">
      <c r="A1776" s="6">
        <v>34105</v>
      </c>
      <c r="B1776" s="23" t="s">
        <v>137</v>
      </c>
      <c r="C1776" s="31" t="s">
        <v>1718</v>
      </c>
      <c r="D1776" s="610" t="str">
        <f t="shared" si="126"/>
        <v>Фото</v>
      </c>
      <c r="E1776" s="72" t="s">
        <v>351</v>
      </c>
      <c r="F1776" s="51">
        <v>0.35</v>
      </c>
      <c r="G1776" s="48">
        <f t="shared" si="128"/>
        <v>13.054999999999998</v>
      </c>
      <c r="H1776" s="75"/>
      <c r="I1776" s="47">
        <f t="shared" si="129"/>
        <v>0</v>
      </c>
      <c r="J1776" s="47" t="s">
        <v>6115</v>
      </c>
      <c r="K1776" s="610"/>
    </row>
    <row r="1777" spans="1:11">
      <c r="A1777" s="6">
        <v>28274</v>
      </c>
      <c r="B1777" s="23" t="s">
        <v>137</v>
      </c>
      <c r="C1777" s="17" t="s">
        <v>1716</v>
      </c>
      <c r="D1777" s="610" t="str">
        <f t="shared" si="126"/>
        <v>Фото</v>
      </c>
      <c r="E1777" s="72" t="s">
        <v>351</v>
      </c>
      <c r="F1777" s="51">
        <v>0.5</v>
      </c>
      <c r="G1777" s="48">
        <f t="shared" si="128"/>
        <v>18.649999999999999</v>
      </c>
      <c r="H1777" s="75"/>
      <c r="I1777" s="47">
        <f t="shared" si="129"/>
        <v>0</v>
      </c>
      <c r="J1777" s="47" t="s">
        <v>4762</v>
      </c>
      <c r="K1777" s="610"/>
    </row>
    <row r="1778" spans="1:11">
      <c r="A1778" s="6">
        <v>11668</v>
      </c>
      <c r="B1778" s="2" t="s">
        <v>137</v>
      </c>
      <c r="C1778" s="31" t="s">
        <v>784</v>
      </c>
      <c r="D1778" s="610" t="str">
        <f t="shared" si="126"/>
        <v>Фото</v>
      </c>
      <c r="E1778" s="227" t="s">
        <v>351</v>
      </c>
      <c r="F1778" s="51">
        <v>0.4</v>
      </c>
      <c r="G1778" s="48">
        <f t="shared" si="128"/>
        <v>14.92</v>
      </c>
      <c r="H1778" s="75"/>
      <c r="I1778" s="47">
        <f t="shared" si="129"/>
        <v>0</v>
      </c>
      <c r="J1778" s="47" t="s">
        <v>8075</v>
      </c>
      <c r="K1778" s="610"/>
    </row>
    <row r="1779" spans="1:11">
      <c r="A1779" s="37">
        <v>11175</v>
      </c>
      <c r="B1779" s="10" t="s">
        <v>137</v>
      </c>
      <c r="C1779" s="18" t="s">
        <v>2206</v>
      </c>
      <c r="D1779" s="610" t="str">
        <f t="shared" si="126"/>
        <v>Фото</v>
      </c>
      <c r="E1779" s="239" t="s">
        <v>351</v>
      </c>
      <c r="F1779" s="50">
        <v>0.25</v>
      </c>
      <c r="G1779" s="48">
        <f t="shared" si="128"/>
        <v>9.3249999999999993</v>
      </c>
      <c r="H1779" s="76"/>
      <c r="I1779" s="47">
        <f t="shared" si="129"/>
        <v>0</v>
      </c>
      <c r="J1779" s="47" t="s">
        <v>7799</v>
      </c>
      <c r="K1779" s="610"/>
    </row>
    <row r="1780" spans="1:11">
      <c r="A1780" s="6">
        <v>11520</v>
      </c>
      <c r="B1780" s="2" t="s">
        <v>137</v>
      </c>
      <c r="C1780" s="31" t="s">
        <v>673</v>
      </c>
      <c r="D1780" s="610" t="str">
        <f t="shared" si="126"/>
        <v>Фото</v>
      </c>
      <c r="E1780" s="227" t="s">
        <v>351</v>
      </c>
      <c r="F1780" s="51">
        <v>18</v>
      </c>
      <c r="G1780" s="48">
        <f t="shared" si="128"/>
        <v>671.4</v>
      </c>
      <c r="H1780" s="75"/>
      <c r="I1780" s="47">
        <f t="shared" si="129"/>
        <v>0</v>
      </c>
      <c r="J1780" s="47" t="s">
        <v>6001</v>
      </c>
      <c r="K1780" s="610"/>
    </row>
    <row r="1781" spans="1:11">
      <c r="A1781" s="37">
        <v>19218</v>
      </c>
      <c r="B1781" s="24" t="s">
        <v>137</v>
      </c>
      <c r="C1781" s="21" t="s">
        <v>1448</v>
      </c>
      <c r="D1781" s="610" t="str">
        <f t="shared" si="126"/>
        <v>Фото</v>
      </c>
      <c r="E1781" s="235" t="s">
        <v>351</v>
      </c>
      <c r="F1781" s="65">
        <v>19</v>
      </c>
      <c r="G1781" s="48">
        <f t="shared" si="128"/>
        <v>708.69999999999993</v>
      </c>
      <c r="H1781" s="77"/>
      <c r="I1781" s="47">
        <f t="shared" si="129"/>
        <v>0</v>
      </c>
      <c r="J1781" s="47" t="s">
        <v>5456</v>
      </c>
      <c r="K1781" s="610"/>
    </row>
    <row r="1782" spans="1:11">
      <c r="A1782" s="6">
        <v>29225</v>
      </c>
      <c r="B1782" s="2" t="s">
        <v>137</v>
      </c>
      <c r="C1782" s="31" t="s">
        <v>449</v>
      </c>
      <c r="D1782" s="610" t="str">
        <f t="shared" si="126"/>
        <v>Фото</v>
      </c>
      <c r="E1782" s="329" t="s">
        <v>351</v>
      </c>
      <c r="F1782" s="51">
        <v>9</v>
      </c>
      <c r="G1782" s="48">
        <f t="shared" si="128"/>
        <v>335.7</v>
      </c>
      <c r="H1782" s="77"/>
      <c r="I1782" s="47">
        <f t="shared" si="129"/>
        <v>0</v>
      </c>
      <c r="J1782" s="47" t="s">
        <v>8081</v>
      </c>
      <c r="K1782" s="610"/>
    </row>
    <row r="1783" spans="1:11">
      <c r="A1783" s="9">
        <v>29007</v>
      </c>
      <c r="B1783" s="24" t="s">
        <v>137</v>
      </c>
      <c r="C1783" s="18" t="s">
        <v>4019</v>
      </c>
      <c r="D1783" s="610" t="str">
        <f t="shared" si="126"/>
        <v>Фото</v>
      </c>
      <c r="E1783" s="235" t="s">
        <v>351</v>
      </c>
      <c r="F1783" s="49">
        <v>2.5</v>
      </c>
      <c r="G1783" s="48">
        <f t="shared" si="128"/>
        <v>93.25</v>
      </c>
      <c r="H1783" s="75"/>
      <c r="I1783" s="47">
        <f t="shared" si="129"/>
        <v>0</v>
      </c>
      <c r="J1783" s="47" t="s">
        <v>6087</v>
      </c>
      <c r="K1783" s="610"/>
    </row>
    <row r="1784" spans="1:11">
      <c r="A1784" s="9">
        <v>11523</v>
      </c>
      <c r="B1784" s="7" t="s">
        <v>137</v>
      </c>
      <c r="C1784" s="18" t="s">
        <v>1449</v>
      </c>
      <c r="D1784" s="610" t="str">
        <f t="shared" si="126"/>
        <v>Фото</v>
      </c>
      <c r="E1784" s="235" t="s">
        <v>351</v>
      </c>
      <c r="F1784" s="49">
        <v>1</v>
      </c>
      <c r="G1784" s="48">
        <f t="shared" si="128"/>
        <v>37.299999999999997</v>
      </c>
      <c r="H1784" s="75"/>
      <c r="I1784" s="47">
        <f t="shared" si="129"/>
        <v>0</v>
      </c>
      <c r="J1784" s="47" t="s">
        <v>6111</v>
      </c>
      <c r="K1784" s="610"/>
    </row>
    <row r="1785" spans="1:11">
      <c r="A1785" s="10">
        <v>40346</v>
      </c>
      <c r="B1785" s="24" t="s">
        <v>137</v>
      </c>
      <c r="C1785" s="21" t="s">
        <v>587</v>
      </c>
      <c r="D1785" s="610" t="str">
        <f t="shared" si="126"/>
        <v>Фото</v>
      </c>
      <c r="E1785" s="235" t="s">
        <v>351</v>
      </c>
      <c r="F1785" s="52">
        <v>15</v>
      </c>
      <c r="G1785" s="48">
        <f t="shared" si="128"/>
        <v>559.5</v>
      </c>
      <c r="H1785" s="77"/>
      <c r="I1785" s="47">
        <f t="shared" si="129"/>
        <v>0</v>
      </c>
      <c r="J1785" s="47" t="s">
        <v>5381</v>
      </c>
      <c r="K1785" s="610"/>
    </row>
    <row r="1786" spans="1:11">
      <c r="A1786" s="10">
        <v>19241</v>
      </c>
      <c r="B1786" s="24" t="s">
        <v>137</v>
      </c>
      <c r="C1786" s="21" t="s">
        <v>881</v>
      </c>
      <c r="D1786" s="610" t="str">
        <f t="shared" si="126"/>
        <v>Фото</v>
      </c>
      <c r="E1786" s="235" t="s">
        <v>351</v>
      </c>
      <c r="F1786" s="52">
        <v>14</v>
      </c>
      <c r="G1786" s="48">
        <f t="shared" si="128"/>
        <v>522.19999999999993</v>
      </c>
      <c r="H1786" s="77"/>
      <c r="I1786" s="47">
        <f t="shared" si="129"/>
        <v>0</v>
      </c>
      <c r="J1786" s="47" t="s">
        <v>5380</v>
      </c>
      <c r="K1786" s="610"/>
    </row>
    <row r="1787" spans="1:11">
      <c r="A1787" s="10">
        <v>40157</v>
      </c>
      <c r="B1787" s="319" t="s">
        <v>137</v>
      </c>
      <c r="C1787" s="19" t="s">
        <v>679</v>
      </c>
      <c r="D1787" s="610" t="str">
        <f t="shared" si="126"/>
        <v>Фото</v>
      </c>
      <c r="E1787" s="533" t="s">
        <v>134</v>
      </c>
      <c r="F1787" s="52">
        <v>55</v>
      </c>
      <c r="G1787" s="48">
        <f t="shared" si="128"/>
        <v>2051.5</v>
      </c>
      <c r="H1787" s="77"/>
      <c r="I1787" s="47">
        <f t="shared" si="129"/>
        <v>0</v>
      </c>
      <c r="J1787" s="47" t="s">
        <v>5382</v>
      </c>
      <c r="K1787" s="610"/>
    </row>
    <row r="1788" spans="1:11">
      <c r="A1788" s="10">
        <v>19239</v>
      </c>
      <c r="B1788" s="24" t="s">
        <v>137</v>
      </c>
      <c r="C1788" s="19" t="s">
        <v>3927</v>
      </c>
      <c r="D1788" s="610" t="str">
        <f t="shared" si="126"/>
        <v>Фото</v>
      </c>
      <c r="E1788" s="239" t="s">
        <v>351</v>
      </c>
      <c r="F1788" s="52">
        <v>3</v>
      </c>
      <c r="G1788" s="48">
        <f t="shared" si="128"/>
        <v>111.89999999999999</v>
      </c>
      <c r="H1788" s="77"/>
      <c r="I1788" s="47">
        <f t="shared" si="129"/>
        <v>0</v>
      </c>
      <c r="J1788" s="47" t="s">
        <v>6094</v>
      </c>
      <c r="K1788" s="610"/>
    </row>
    <row r="1789" spans="1:11">
      <c r="A1789" s="37">
        <v>11163</v>
      </c>
      <c r="B1789" s="7" t="s">
        <v>137</v>
      </c>
      <c r="C1789" s="18" t="s">
        <v>918</v>
      </c>
      <c r="D1789" s="610" t="str">
        <f t="shared" si="126"/>
        <v>Фото</v>
      </c>
      <c r="E1789" s="344" t="s">
        <v>351</v>
      </c>
      <c r="F1789" s="65">
        <v>4.5</v>
      </c>
      <c r="G1789" s="48">
        <f t="shared" si="128"/>
        <v>167.85</v>
      </c>
      <c r="H1789" s="77"/>
      <c r="I1789" s="47">
        <v>0</v>
      </c>
      <c r="J1789" s="47" t="s">
        <v>6044</v>
      </c>
      <c r="K1789" s="610"/>
    </row>
    <row r="1790" spans="1:11">
      <c r="A1790" s="6">
        <v>12787</v>
      </c>
      <c r="B1790" s="23" t="s">
        <v>137</v>
      </c>
      <c r="C1790" s="19" t="s">
        <v>4073</v>
      </c>
      <c r="D1790" s="610" t="str">
        <f t="shared" si="126"/>
        <v>Фото</v>
      </c>
      <c r="E1790" s="72" t="s">
        <v>351</v>
      </c>
      <c r="F1790" s="51">
        <v>3.5</v>
      </c>
      <c r="G1790" s="48">
        <f t="shared" si="128"/>
        <v>130.54999999999998</v>
      </c>
      <c r="H1790" s="75"/>
      <c r="I1790" s="47">
        <f t="shared" ref="I1790:I1821" si="130">F1790*H1790</f>
        <v>0</v>
      </c>
      <c r="J1790" s="47" t="s">
        <v>8524</v>
      </c>
      <c r="K1790" s="610"/>
    </row>
    <row r="1791" spans="1:11">
      <c r="A1791" s="37">
        <v>16063</v>
      </c>
      <c r="B1791" s="24" t="s">
        <v>137</v>
      </c>
      <c r="C1791" s="18" t="s">
        <v>3430</v>
      </c>
      <c r="D1791" s="610" t="str">
        <f t="shared" si="126"/>
        <v>Фото</v>
      </c>
      <c r="E1791" s="239" t="s">
        <v>351</v>
      </c>
      <c r="F1791" s="49">
        <v>3.5</v>
      </c>
      <c r="G1791" s="48">
        <f t="shared" si="128"/>
        <v>130.54999999999998</v>
      </c>
      <c r="H1791" s="77"/>
      <c r="I1791" s="47">
        <f t="shared" si="130"/>
        <v>0</v>
      </c>
      <c r="J1791" s="47" t="s">
        <v>6043</v>
      </c>
      <c r="K1791" s="610"/>
    </row>
    <row r="1792" spans="1:11">
      <c r="A1792" s="37">
        <v>16056</v>
      </c>
      <c r="B1792" s="24" t="s">
        <v>137</v>
      </c>
      <c r="C1792" s="18" t="s">
        <v>1719</v>
      </c>
      <c r="D1792" s="610" t="str">
        <f t="shared" si="126"/>
        <v>Фото</v>
      </c>
      <c r="E1792" s="239" t="s">
        <v>351</v>
      </c>
      <c r="F1792" s="65">
        <v>5.5</v>
      </c>
      <c r="G1792" s="48">
        <f t="shared" si="128"/>
        <v>205.14999999999998</v>
      </c>
      <c r="H1792" s="77"/>
      <c r="I1792" s="47">
        <f t="shared" si="130"/>
        <v>0</v>
      </c>
      <c r="J1792" s="47" t="s">
        <v>6042</v>
      </c>
      <c r="K1792" s="610"/>
    </row>
    <row r="1793" spans="1:11">
      <c r="A1793" s="37">
        <v>12926</v>
      </c>
      <c r="B1793" s="9" t="s">
        <v>31</v>
      </c>
      <c r="C1793" s="18" t="s">
        <v>4268</v>
      </c>
      <c r="D1793" s="610" t="str">
        <f t="shared" si="126"/>
        <v>Фото</v>
      </c>
      <c r="E1793" s="344" t="s">
        <v>351</v>
      </c>
      <c r="F1793" s="65">
        <v>4.5</v>
      </c>
      <c r="G1793" s="48">
        <f t="shared" si="128"/>
        <v>167.85</v>
      </c>
      <c r="H1793" s="77"/>
      <c r="I1793" s="47">
        <f t="shared" si="130"/>
        <v>0</v>
      </c>
      <c r="J1793" s="47" t="s">
        <v>8654</v>
      </c>
      <c r="K1793" s="610"/>
    </row>
    <row r="1794" spans="1:11">
      <c r="A1794" s="6">
        <v>11176</v>
      </c>
      <c r="B1794" s="487" t="s">
        <v>137</v>
      </c>
      <c r="C1794" s="31" t="s">
        <v>3121</v>
      </c>
      <c r="D1794" s="610" t="str">
        <f t="shared" si="126"/>
        <v>Фото</v>
      </c>
      <c r="E1794" s="1" t="s">
        <v>4182</v>
      </c>
      <c r="F1794" s="51">
        <v>4.5</v>
      </c>
      <c r="G1794" s="48">
        <f t="shared" si="128"/>
        <v>167.85</v>
      </c>
      <c r="H1794" s="77"/>
      <c r="I1794" s="47">
        <f t="shared" si="130"/>
        <v>0</v>
      </c>
      <c r="J1794" s="47" t="s">
        <v>6091</v>
      </c>
      <c r="K1794" s="610"/>
    </row>
    <row r="1795" spans="1:11">
      <c r="A1795" s="6">
        <v>12765</v>
      </c>
      <c r="B1795" s="2" t="s">
        <v>137</v>
      </c>
      <c r="C1795" s="31" t="s">
        <v>2781</v>
      </c>
      <c r="D1795" s="610" t="str">
        <f t="shared" si="126"/>
        <v>Фото</v>
      </c>
      <c r="E1795" s="72" t="s">
        <v>351</v>
      </c>
      <c r="F1795" s="51">
        <v>2.8</v>
      </c>
      <c r="G1795" s="48">
        <f t="shared" si="128"/>
        <v>104.43999999999998</v>
      </c>
      <c r="H1795" s="77"/>
      <c r="I1795" s="47">
        <f t="shared" si="130"/>
        <v>0</v>
      </c>
      <c r="J1795" s="47" t="s">
        <v>8502</v>
      </c>
      <c r="K1795" s="610"/>
    </row>
    <row r="1796" spans="1:11">
      <c r="A1796" s="6">
        <v>11021</v>
      </c>
      <c r="B1796" s="322" t="s">
        <v>48</v>
      </c>
      <c r="C1796" s="17" t="s">
        <v>3717</v>
      </c>
      <c r="D1796" s="610" t="str">
        <f t="shared" si="126"/>
        <v>Фото</v>
      </c>
      <c r="E1796" s="72" t="s">
        <v>351</v>
      </c>
      <c r="F1796" s="51">
        <v>4.5</v>
      </c>
      <c r="G1796" s="48">
        <f t="shared" si="128"/>
        <v>167.85</v>
      </c>
      <c r="H1796" s="75"/>
      <c r="I1796" s="47">
        <f t="shared" si="130"/>
        <v>0</v>
      </c>
      <c r="J1796" s="47" t="s">
        <v>7345</v>
      </c>
      <c r="K1796" s="610"/>
    </row>
    <row r="1797" spans="1:11">
      <c r="A1797" s="37">
        <v>16068</v>
      </c>
      <c r="B1797" s="304" t="s">
        <v>1737</v>
      </c>
      <c r="C1797" s="18" t="s">
        <v>3631</v>
      </c>
      <c r="D1797" s="610" t="str">
        <f t="shared" si="126"/>
        <v>Фото</v>
      </c>
      <c r="E1797" s="239" t="s">
        <v>351</v>
      </c>
      <c r="F1797" s="65">
        <v>12</v>
      </c>
      <c r="G1797" s="48">
        <f t="shared" si="128"/>
        <v>447.59999999999997</v>
      </c>
      <c r="H1797" s="75"/>
      <c r="I1797" s="47">
        <f t="shared" si="130"/>
        <v>0</v>
      </c>
      <c r="J1797" s="47" t="s">
        <v>6008</v>
      </c>
      <c r="K1797" s="610"/>
    </row>
    <row r="1798" spans="1:11">
      <c r="A1798" s="37">
        <v>16069</v>
      </c>
      <c r="B1798" s="455" t="s">
        <v>133</v>
      </c>
      <c r="C1798" s="18" t="s">
        <v>1738</v>
      </c>
      <c r="D1798" s="610" t="str">
        <f t="shared" si="126"/>
        <v>Фото</v>
      </c>
      <c r="E1798" s="569" t="s">
        <v>134</v>
      </c>
      <c r="F1798" s="65">
        <v>12.5</v>
      </c>
      <c r="G1798" s="48">
        <f t="shared" si="128"/>
        <v>466.24999999999994</v>
      </c>
      <c r="H1798" s="77"/>
      <c r="I1798" s="47">
        <f t="shared" si="130"/>
        <v>0</v>
      </c>
      <c r="J1798" s="47" t="s">
        <v>6007</v>
      </c>
      <c r="K1798" s="610"/>
    </row>
    <row r="1799" spans="1:11">
      <c r="A1799" s="37">
        <v>34134</v>
      </c>
      <c r="B1799" s="321" t="s">
        <v>140</v>
      </c>
      <c r="C1799" s="18" t="s">
        <v>1739</v>
      </c>
      <c r="D1799" s="610" t="str">
        <f t="shared" ref="D1799:D1862" si="131">HYPERLINK(J1799,"Фото")</f>
        <v>Фото</v>
      </c>
      <c r="E1799" s="484" t="s">
        <v>351</v>
      </c>
      <c r="F1799" s="65">
        <v>15</v>
      </c>
      <c r="G1799" s="48">
        <f t="shared" si="128"/>
        <v>559.5</v>
      </c>
      <c r="H1799" s="77"/>
      <c r="I1799" s="47">
        <f t="shared" si="130"/>
        <v>0</v>
      </c>
      <c r="J1799" s="47" t="s">
        <v>6006</v>
      </c>
      <c r="K1799" s="610"/>
    </row>
    <row r="1800" spans="1:11">
      <c r="A1800" s="37">
        <v>11193</v>
      </c>
      <c r="B1800" s="318" t="s">
        <v>4400</v>
      </c>
      <c r="C1800" s="18" t="s">
        <v>3702</v>
      </c>
      <c r="D1800" s="610" t="str">
        <f t="shared" si="131"/>
        <v>Фото</v>
      </c>
      <c r="E1800" s="239" t="s">
        <v>351</v>
      </c>
      <c r="F1800" s="65">
        <v>16</v>
      </c>
      <c r="G1800" s="48">
        <f t="shared" si="128"/>
        <v>596.79999999999995</v>
      </c>
      <c r="H1800" s="77"/>
      <c r="I1800" s="47">
        <f t="shared" si="130"/>
        <v>0</v>
      </c>
      <c r="J1800" s="47" t="s">
        <v>5461</v>
      </c>
      <c r="K1800" s="610"/>
    </row>
    <row r="1801" spans="1:11">
      <c r="A1801" s="34">
        <v>17024</v>
      </c>
      <c r="B1801" s="312" t="s">
        <v>182</v>
      </c>
      <c r="C1801" s="18" t="s">
        <v>1801</v>
      </c>
      <c r="D1801" s="610" t="str">
        <f t="shared" si="131"/>
        <v>Фото</v>
      </c>
      <c r="E1801" s="235" t="s">
        <v>351</v>
      </c>
      <c r="F1801" s="50">
        <v>2.2999999999999998</v>
      </c>
      <c r="G1801" s="48">
        <f t="shared" si="128"/>
        <v>85.789999999999992</v>
      </c>
      <c r="H1801" s="76"/>
      <c r="I1801" s="47">
        <f t="shared" si="130"/>
        <v>0</v>
      </c>
      <c r="J1801" s="47" t="s">
        <v>4788</v>
      </c>
      <c r="K1801" s="610"/>
    </row>
    <row r="1802" spans="1:11" ht="14.4">
      <c r="A1802" s="37">
        <v>40531</v>
      </c>
      <c r="B1802" s="24" t="s">
        <v>137</v>
      </c>
      <c r="C1802" s="18" t="s">
        <v>3062</v>
      </c>
      <c r="D1802" s="610"/>
      <c r="E1802" s="239" t="s">
        <v>351</v>
      </c>
      <c r="F1802" s="64">
        <v>1</v>
      </c>
      <c r="G1802" s="48">
        <f t="shared" si="128"/>
        <v>37.299999999999997</v>
      </c>
      <c r="H1802" s="77"/>
      <c r="I1802" s="47">
        <f t="shared" si="130"/>
        <v>0</v>
      </c>
      <c r="J1802" s="47" t="e">
        <v>#N/A</v>
      </c>
      <c r="K1802" s="610"/>
    </row>
    <row r="1803" spans="1:11" ht="14.4">
      <c r="A1803" s="37">
        <v>12788</v>
      </c>
      <c r="B1803" s="24" t="s">
        <v>137</v>
      </c>
      <c r="C1803" s="18" t="s">
        <v>4141</v>
      </c>
      <c r="D1803" s="610" t="str">
        <f t="shared" si="131"/>
        <v>Фото</v>
      </c>
      <c r="E1803" s="239" t="s">
        <v>351</v>
      </c>
      <c r="F1803" s="64">
        <v>1.2</v>
      </c>
      <c r="G1803" s="48">
        <f t="shared" si="128"/>
        <v>44.76</v>
      </c>
      <c r="H1803" s="77"/>
      <c r="I1803" s="47">
        <f t="shared" si="130"/>
        <v>0</v>
      </c>
      <c r="J1803" s="47" t="s">
        <v>8525</v>
      </c>
      <c r="K1803" s="610"/>
    </row>
    <row r="1804" spans="1:11" ht="14.4">
      <c r="A1804" s="37">
        <v>40636</v>
      </c>
      <c r="B1804" s="24" t="s">
        <v>137</v>
      </c>
      <c r="C1804" s="18" t="s">
        <v>1724</v>
      </c>
      <c r="D1804" s="610" t="str">
        <f t="shared" si="131"/>
        <v>Фото</v>
      </c>
      <c r="E1804" s="239" t="s">
        <v>351</v>
      </c>
      <c r="F1804" s="64">
        <v>6</v>
      </c>
      <c r="G1804" s="48">
        <f t="shared" si="128"/>
        <v>223.79999999999998</v>
      </c>
      <c r="H1804" s="77"/>
      <c r="I1804" s="47">
        <f t="shared" si="130"/>
        <v>0</v>
      </c>
      <c r="J1804" s="47" t="s">
        <v>6035</v>
      </c>
      <c r="K1804" s="610"/>
    </row>
    <row r="1805" spans="1:11">
      <c r="A1805" s="37">
        <v>16089</v>
      </c>
      <c r="B1805" s="333" t="s">
        <v>135</v>
      </c>
      <c r="C1805" s="18" t="s">
        <v>928</v>
      </c>
      <c r="D1805" s="610" t="str">
        <f t="shared" si="131"/>
        <v>Фото</v>
      </c>
      <c r="E1805" s="352" t="s">
        <v>351</v>
      </c>
      <c r="F1805" s="65">
        <v>22</v>
      </c>
      <c r="G1805" s="48">
        <f t="shared" si="128"/>
        <v>820.59999999999991</v>
      </c>
      <c r="H1805" s="77"/>
      <c r="I1805" s="47">
        <f t="shared" si="130"/>
        <v>0</v>
      </c>
      <c r="J1805" s="47" t="s">
        <v>8077</v>
      </c>
      <c r="K1805" s="610"/>
    </row>
    <row r="1806" spans="1:11">
      <c r="A1806" s="6">
        <v>12557</v>
      </c>
      <c r="B1806" s="455" t="s">
        <v>133</v>
      </c>
      <c r="C1806" s="18" t="s">
        <v>928</v>
      </c>
      <c r="D1806" s="610" t="str">
        <f t="shared" si="131"/>
        <v>Фото</v>
      </c>
      <c r="E1806" s="72" t="s">
        <v>351</v>
      </c>
      <c r="F1806" s="51">
        <v>24</v>
      </c>
      <c r="G1806" s="48">
        <f t="shared" si="128"/>
        <v>895.19999999999993</v>
      </c>
      <c r="H1806" s="77"/>
      <c r="I1806" s="47">
        <f t="shared" si="130"/>
        <v>0</v>
      </c>
      <c r="J1806" s="47" t="s">
        <v>5457</v>
      </c>
      <c r="K1806" s="610"/>
    </row>
    <row r="1807" spans="1:11">
      <c r="A1807" s="6">
        <v>34109</v>
      </c>
      <c r="B1807" s="23" t="s">
        <v>137</v>
      </c>
      <c r="C1807" s="31" t="s">
        <v>928</v>
      </c>
      <c r="D1807" s="610" t="str">
        <f t="shared" si="131"/>
        <v>Фото</v>
      </c>
      <c r="E1807" s="72" t="s">
        <v>351</v>
      </c>
      <c r="F1807" s="51">
        <v>15</v>
      </c>
      <c r="G1807" s="48">
        <f t="shared" si="128"/>
        <v>559.5</v>
      </c>
      <c r="H1807" s="77"/>
      <c r="I1807" s="47">
        <f t="shared" si="130"/>
        <v>0</v>
      </c>
      <c r="J1807" s="47" t="s">
        <v>8887</v>
      </c>
      <c r="K1807" s="610"/>
    </row>
    <row r="1808" spans="1:11">
      <c r="A1808" s="6">
        <v>34108</v>
      </c>
      <c r="B1808" s="23" t="s">
        <v>137</v>
      </c>
      <c r="C1808" s="31" t="s">
        <v>929</v>
      </c>
      <c r="D1808" s="610" t="str">
        <f t="shared" si="131"/>
        <v>Фото</v>
      </c>
      <c r="E1808" s="72" t="s">
        <v>351</v>
      </c>
      <c r="F1808" s="51">
        <v>16</v>
      </c>
      <c r="G1808" s="48">
        <f t="shared" si="128"/>
        <v>596.79999999999995</v>
      </c>
      <c r="H1808" s="75"/>
      <c r="I1808" s="47">
        <f t="shared" si="130"/>
        <v>0</v>
      </c>
      <c r="J1808" s="47" t="s">
        <v>5458</v>
      </c>
      <c r="K1808" s="610"/>
    </row>
    <row r="1809" spans="1:11">
      <c r="A1809" s="6">
        <v>11379</v>
      </c>
      <c r="B1809" s="309" t="s">
        <v>135</v>
      </c>
      <c r="C1809" s="31" t="s">
        <v>4104</v>
      </c>
      <c r="D1809" s="610" t="str">
        <f t="shared" si="131"/>
        <v>Фото</v>
      </c>
      <c r="E1809" s="227" t="s">
        <v>351</v>
      </c>
      <c r="F1809" s="51">
        <v>23</v>
      </c>
      <c r="G1809" s="48">
        <f t="shared" si="128"/>
        <v>857.9</v>
      </c>
      <c r="H1809" s="77"/>
      <c r="I1809" s="47">
        <f t="shared" si="130"/>
        <v>0</v>
      </c>
      <c r="J1809" s="47" t="s">
        <v>5459</v>
      </c>
      <c r="K1809" s="610"/>
    </row>
    <row r="1810" spans="1:11">
      <c r="A1810" s="6">
        <v>11959</v>
      </c>
      <c r="B1810" s="309" t="s">
        <v>135</v>
      </c>
      <c r="C1810" s="31" t="s">
        <v>2467</v>
      </c>
      <c r="D1810" s="610" t="str">
        <f t="shared" si="131"/>
        <v>Фото</v>
      </c>
      <c r="E1810" s="227" t="s">
        <v>351</v>
      </c>
      <c r="F1810" s="51">
        <v>23</v>
      </c>
      <c r="G1810" s="48">
        <f t="shared" si="128"/>
        <v>857.9</v>
      </c>
      <c r="H1810" s="77"/>
      <c r="I1810" s="47">
        <f t="shared" si="130"/>
        <v>0</v>
      </c>
      <c r="J1810" s="47" t="s">
        <v>7855</v>
      </c>
      <c r="K1810" s="610"/>
    </row>
    <row r="1811" spans="1:11">
      <c r="A1811" s="37">
        <v>16090</v>
      </c>
      <c r="B1811" s="455" t="s">
        <v>133</v>
      </c>
      <c r="C1811" s="18" t="s">
        <v>930</v>
      </c>
      <c r="D1811" s="610" t="str">
        <f t="shared" si="131"/>
        <v>Фото</v>
      </c>
      <c r="E1811" s="239" t="s">
        <v>351</v>
      </c>
      <c r="F1811" s="65">
        <v>23</v>
      </c>
      <c r="G1811" s="48">
        <f t="shared" si="128"/>
        <v>857.9</v>
      </c>
      <c r="H1811" s="75"/>
      <c r="I1811" s="47">
        <f t="shared" si="130"/>
        <v>0</v>
      </c>
      <c r="J1811" s="47" t="s">
        <v>5460</v>
      </c>
      <c r="K1811" s="610"/>
    </row>
    <row r="1812" spans="1:11">
      <c r="A1812" s="10">
        <v>19236</v>
      </c>
      <c r="B1812" s="24" t="s">
        <v>137</v>
      </c>
      <c r="C1812" s="19" t="s">
        <v>882</v>
      </c>
      <c r="D1812" s="610" t="str">
        <f t="shared" si="131"/>
        <v>Фото</v>
      </c>
      <c r="E1812" s="235" t="s">
        <v>351</v>
      </c>
      <c r="F1812" s="52">
        <v>8.5</v>
      </c>
      <c r="G1812" s="48">
        <f t="shared" si="128"/>
        <v>317.04999999999995</v>
      </c>
      <c r="H1812" s="75"/>
      <c r="I1812" s="47">
        <f t="shared" si="130"/>
        <v>0</v>
      </c>
      <c r="J1812" s="47" t="s">
        <v>6039</v>
      </c>
      <c r="K1812" s="610"/>
    </row>
    <row r="1813" spans="1:11">
      <c r="A1813" s="10">
        <v>11556</v>
      </c>
      <c r="B1813" s="347" t="s">
        <v>538</v>
      </c>
      <c r="C1813" s="19" t="s">
        <v>1740</v>
      </c>
      <c r="D1813" s="610" t="str">
        <f t="shared" si="131"/>
        <v>Фото</v>
      </c>
      <c r="E1813" s="235" t="s">
        <v>351</v>
      </c>
      <c r="F1813" s="52">
        <v>1.5</v>
      </c>
      <c r="G1813" s="48">
        <f t="shared" si="128"/>
        <v>55.949999999999996</v>
      </c>
      <c r="H1813" s="75"/>
      <c r="I1813" s="47">
        <f t="shared" si="130"/>
        <v>0</v>
      </c>
      <c r="J1813" s="47" t="s">
        <v>6058</v>
      </c>
      <c r="K1813" s="610"/>
    </row>
    <row r="1814" spans="1:11">
      <c r="A1814" s="37">
        <v>16113</v>
      </c>
      <c r="B1814" s="320" t="s">
        <v>140</v>
      </c>
      <c r="C1814" s="18" t="s">
        <v>1905</v>
      </c>
      <c r="D1814" s="610" t="str">
        <f t="shared" si="131"/>
        <v>Фото</v>
      </c>
      <c r="E1814" s="235" t="s">
        <v>351</v>
      </c>
      <c r="F1814" s="65">
        <v>2</v>
      </c>
      <c r="G1814" s="48">
        <f t="shared" si="128"/>
        <v>74.599999999999994</v>
      </c>
      <c r="H1814" s="77"/>
      <c r="I1814" s="47">
        <f t="shared" si="130"/>
        <v>0</v>
      </c>
      <c r="J1814" s="47" t="s">
        <v>6059</v>
      </c>
      <c r="K1814" s="610"/>
    </row>
    <row r="1815" spans="1:11">
      <c r="A1815" s="42">
        <v>16114</v>
      </c>
      <c r="B1815" s="320" t="s">
        <v>140</v>
      </c>
      <c r="C1815" s="18" t="s">
        <v>2034</v>
      </c>
      <c r="D1815" s="610" t="str">
        <f t="shared" si="131"/>
        <v>Фото</v>
      </c>
      <c r="E1815" s="239" t="s">
        <v>351</v>
      </c>
      <c r="F1815" s="65">
        <v>2</v>
      </c>
      <c r="G1815" s="48">
        <f t="shared" si="128"/>
        <v>74.599999999999994</v>
      </c>
      <c r="H1815" s="77"/>
      <c r="I1815" s="47">
        <f t="shared" si="130"/>
        <v>0</v>
      </c>
      <c r="J1815" s="47" t="s">
        <v>6060</v>
      </c>
      <c r="K1815" s="610"/>
    </row>
    <row r="1816" spans="1:11">
      <c r="A1816" s="37">
        <v>16115</v>
      </c>
      <c r="B1816" s="320" t="s">
        <v>140</v>
      </c>
      <c r="C1816" s="18" t="s">
        <v>1904</v>
      </c>
      <c r="D1816" s="610" t="str">
        <f t="shared" si="131"/>
        <v>Фото</v>
      </c>
      <c r="E1816" s="239" t="s">
        <v>351</v>
      </c>
      <c r="F1816" s="65">
        <v>2</v>
      </c>
      <c r="G1816" s="48">
        <f t="shared" si="128"/>
        <v>74.599999999999994</v>
      </c>
      <c r="H1816" s="77"/>
      <c r="I1816" s="47">
        <f t="shared" si="130"/>
        <v>0</v>
      </c>
      <c r="J1816" s="47" t="s">
        <v>6061</v>
      </c>
      <c r="K1816" s="610"/>
    </row>
    <row r="1817" spans="1:11">
      <c r="A1817" s="37">
        <v>16116</v>
      </c>
      <c r="B1817" s="320" t="s">
        <v>140</v>
      </c>
      <c r="C1817" s="18" t="s">
        <v>2035</v>
      </c>
      <c r="D1817" s="610" t="str">
        <f t="shared" si="131"/>
        <v>Фото</v>
      </c>
      <c r="E1817" s="239" t="s">
        <v>351</v>
      </c>
      <c r="F1817" s="65">
        <v>2</v>
      </c>
      <c r="G1817" s="48">
        <f t="shared" si="128"/>
        <v>74.599999999999994</v>
      </c>
      <c r="H1817" s="77"/>
      <c r="I1817" s="47">
        <f t="shared" si="130"/>
        <v>0</v>
      </c>
      <c r="J1817" s="47" t="s">
        <v>6062</v>
      </c>
      <c r="K1817" s="610"/>
    </row>
    <row r="1818" spans="1:11">
      <c r="A1818" s="37">
        <v>16117</v>
      </c>
      <c r="B1818" s="320" t="s">
        <v>140</v>
      </c>
      <c r="C1818" s="18" t="s">
        <v>883</v>
      </c>
      <c r="D1818" s="610" t="str">
        <f t="shared" si="131"/>
        <v>Фото</v>
      </c>
      <c r="E1818" s="239" t="s">
        <v>351</v>
      </c>
      <c r="F1818" s="65">
        <v>2</v>
      </c>
      <c r="G1818" s="48">
        <f t="shared" si="128"/>
        <v>74.599999999999994</v>
      </c>
      <c r="H1818" s="77"/>
      <c r="I1818" s="47">
        <f t="shared" si="130"/>
        <v>0</v>
      </c>
      <c r="J1818" s="47" t="s">
        <v>6063</v>
      </c>
      <c r="K1818" s="610"/>
    </row>
    <row r="1819" spans="1:11">
      <c r="A1819" s="6">
        <v>28421</v>
      </c>
      <c r="B1819" s="320" t="s">
        <v>140</v>
      </c>
      <c r="C1819" s="18" t="s">
        <v>2282</v>
      </c>
      <c r="D1819" s="610" t="str">
        <f t="shared" si="131"/>
        <v>Фото</v>
      </c>
      <c r="E1819" s="72" t="s">
        <v>351</v>
      </c>
      <c r="F1819" s="51">
        <v>3.5</v>
      </c>
      <c r="G1819" s="48">
        <f t="shared" si="128"/>
        <v>130.54999999999998</v>
      </c>
      <c r="H1819" s="77"/>
      <c r="I1819" s="47">
        <f t="shared" si="130"/>
        <v>0</v>
      </c>
      <c r="J1819" s="47" t="s">
        <v>6064</v>
      </c>
      <c r="K1819" s="610"/>
    </row>
    <row r="1820" spans="1:11">
      <c r="A1820" s="37">
        <v>40345</v>
      </c>
      <c r="B1820" s="322" t="s">
        <v>352</v>
      </c>
      <c r="C1820" s="18" t="s">
        <v>1725</v>
      </c>
      <c r="D1820" s="610" t="str">
        <f t="shared" si="131"/>
        <v>Фото</v>
      </c>
      <c r="E1820" s="239" t="s">
        <v>351</v>
      </c>
      <c r="F1820" s="65">
        <v>2</v>
      </c>
      <c r="G1820" s="48">
        <f t="shared" si="128"/>
        <v>74.599999999999994</v>
      </c>
      <c r="H1820" s="75"/>
      <c r="I1820" s="47">
        <f t="shared" si="130"/>
        <v>0</v>
      </c>
      <c r="J1820" s="47" t="s">
        <v>6095</v>
      </c>
      <c r="K1820" s="610"/>
    </row>
    <row r="1821" spans="1:11">
      <c r="A1821" s="42">
        <v>19226</v>
      </c>
      <c r="B1821" s="24" t="s">
        <v>137</v>
      </c>
      <c r="C1821" s="19" t="s">
        <v>3022</v>
      </c>
      <c r="D1821" s="610" t="str">
        <f t="shared" si="131"/>
        <v>Фото</v>
      </c>
      <c r="E1821" s="235" t="s">
        <v>351</v>
      </c>
      <c r="F1821" s="49">
        <v>15</v>
      </c>
      <c r="G1821" s="48">
        <f t="shared" si="128"/>
        <v>559.5</v>
      </c>
      <c r="H1821" s="77"/>
      <c r="I1821" s="47">
        <f t="shared" si="130"/>
        <v>0</v>
      </c>
      <c r="J1821" s="47" t="s">
        <v>5462</v>
      </c>
      <c r="K1821" s="610"/>
    </row>
    <row r="1822" spans="1:11">
      <c r="A1822" s="42">
        <v>12906</v>
      </c>
      <c r="B1822" s="9" t="s">
        <v>31</v>
      </c>
      <c r="C1822" s="19" t="s">
        <v>3127</v>
      </c>
      <c r="D1822" s="610" t="str">
        <f t="shared" si="131"/>
        <v>Фото</v>
      </c>
      <c r="E1822" s="534" t="s">
        <v>134</v>
      </c>
      <c r="F1822" s="49">
        <v>6</v>
      </c>
      <c r="G1822" s="48">
        <f t="shared" ref="G1822:G1885" si="132">I$2*F1822</f>
        <v>223.79999999999998</v>
      </c>
      <c r="H1822" s="77"/>
      <c r="I1822" s="47">
        <f t="shared" ref="I1822:I1853" si="133">F1822*H1822</f>
        <v>0</v>
      </c>
      <c r="J1822" s="47" t="s">
        <v>8634</v>
      </c>
      <c r="K1822" s="610"/>
    </row>
    <row r="1823" spans="1:11">
      <c r="A1823" s="37">
        <v>40411</v>
      </c>
      <c r="B1823" s="23" t="s">
        <v>137</v>
      </c>
      <c r="C1823" s="18" t="s">
        <v>1779</v>
      </c>
      <c r="D1823" s="610" t="str">
        <f t="shared" si="131"/>
        <v>Фото</v>
      </c>
      <c r="E1823" s="235" t="s">
        <v>351</v>
      </c>
      <c r="F1823" s="65">
        <v>2.5</v>
      </c>
      <c r="G1823" s="48">
        <f t="shared" si="132"/>
        <v>93.25</v>
      </c>
      <c r="H1823" s="77"/>
      <c r="I1823" s="47">
        <f t="shared" si="133"/>
        <v>0</v>
      </c>
      <c r="J1823" s="47" t="s">
        <v>6092</v>
      </c>
      <c r="K1823" s="610"/>
    </row>
    <row r="1824" spans="1:11">
      <c r="A1824" s="10">
        <v>19281</v>
      </c>
      <c r="B1824" s="7" t="s">
        <v>137</v>
      </c>
      <c r="C1824" s="19" t="s">
        <v>2283</v>
      </c>
      <c r="D1824" s="610" t="str">
        <f t="shared" si="131"/>
        <v>Фото</v>
      </c>
      <c r="E1824" s="235" t="s">
        <v>351</v>
      </c>
      <c r="F1824" s="52">
        <v>15</v>
      </c>
      <c r="G1824" s="48">
        <f t="shared" si="132"/>
        <v>559.5</v>
      </c>
      <c r="H1824" s="77"/>
      <c r="I1824" s="47">
        <f t="shared" si="133"/>
        <v>0</v>
      </c>
      <c r="J1824" s="47" t="s">
        <v>6016</v>
      </c>
      <c r="K1824" s="610"/>
    </row>
    <row r="1825" spans="1:11">
      <c r="A1825" s="10">
        <v>11286</v>
      </c>
      <c r="B1825" s="7" t="s">
        <v>137</v>
      </c>
      <c r="C1825" s="19" t="s">
        <v>2284</v>
      </c>
      <c r="D1825" s="610" t="str">
        <f t="shared" si="131"/>
        <v>Фото</v>
      </c>
      <c r="E1825" s="235" t="s">
        <v>351</v>
      </c>
      <c r="F1825" s="52">
        <v>14</v>
      </c>
      <c r="G1825" s="48">
        <f t="shared" si="132"/>
        <v>522.19999999999993</v>
      </c>
      <c r="H1825" s="77"/>
      <c r="I1825" s="47">
        <f t="shared" si="133"/>
        <v>0</v>
      </c>
      <c r="J1825" s="47" t="s">
        <v>6017</v>
      </c>
      <c r="K1825" s="610"/>
    </row>
    <row r="1826" spans="1:11">
      <c r="A1826" s="37">
        <v>16083</v>
      </c>
      <c r="B1826" s="24" t="s">
        <v>137</v>
      </c>
      <c r="C1826" s="18" t="s">
        <v>2285</v>
      </c>
      <c r="D1826" s="610" t="str">
        <f t="shared" si="131"/>
        <v>Фото</v>
      </c>
      <c r="E1826" s="344" t="s">
        <v>351</v>
      </c>
      <c r="F1826" s="65">
        <v>2</v>
      </c>
      <c r="G1826" s="48">
        <f t="shared" si="132"/>
        <v>74.599999999999994</v>
      </c>
      <c r="H1826" s="77"/>
      <c r="I1826" s="47">
        <f t="shared" si="133"/>
        <v>0</v>
      </c>
      <c r="J1826" s="47" t="s">
        <v>6099</v>
      </c>
      <c r="K1826" s="610"/>
    </row>
    <row r="1827" spans="1:11">
      <c r="A1827" s="37">
        <v>11608</v>
      </c>
      <c r="B1827" s="347" t="s">
        <v>89</v>
      </c>
      <c r="C1827" s="18" t="s">
        <v>2286</v>
      </c>
      <c r="D1827" s="610" t="str">
        <f t="shared" si="131"/>
        <v>Фото</v>
      </c>
      <c r="E1827" s="228" t="s">
        <v>351</v>
      </c>
      <c r="F1827" s="65">
        <v>1.8</v>
      </c>
      <c r="G1827" s="48">
        <f t="shared" si="132"/>
        <v>67.14</v>
      </c>
      <c r="H1827" s="77"/>
      <c r="I1827" s="47">
        <f t="shared" si="133"/>
        <v>0</v>
      </c>
      <c r="J1827" s="47" t="s">
        <v>6100</v>
      </c>
      <c r="K1827" s="610"/>
    </row>
    <row r="1828" spans="1:11">
      <c r="A1828" s="42">
        <v>28389</v>
      </c>
      <c r="B1828" s="7" t="s">
        <v>137</v>
      </c>
      <c r="C1828" s="21" t="s">
        <v>566</v>
      </c>
      <c r="D1828" s="610" t="str">
        <f t="shared" si="131"/>
        <v>Фото</v>
      </c>
      <c r="E1828" s="235" t="s">
        <v>351</v>
      </c>
      <c r="F1828" s="49">
        <v>2</v>
      </c>
      <c r="G1828" s="48">
        <f t="shared" si="132"/>
        <v>74.599999999999994</v>
      </c>
      <c r="H1828" s="77"/>
      <c r="I1828" s="47">
        <f t="shared" si="133"/>
        <v>0</v>
      </c>
      <c r="J1828" s="47" t="s">
        <v>6089</v>
      </c>
      <c r="K1828" s="610"/>
    </row>
    <row r="1829" spans="1:11">
      <c r="A1829" s="37">
        <v>16284</v>
      </c>
      <c r="B1829" s="24" t="s">
        <v>137</v>
      </c>
      <c r="C1829" s="19" t="s">
        <v>2846</v>
      </c>
      <c r="D1829" s="610" t="str">
        <f t="shared" si="131"/>
        <v>Фото</v>
      </c>
      <c r="E1829" s="235" t="s">
        <v>351</v>
      </c>
      <c r="F1829" s="65">
        <v>9</v>
      </c>
      <c r="G1829" s="48">
        <f t="shared" si="132"/>
        <v>335.7</v>
      </c>
      <c r="H1829" s="77"/>
      <c r="I1829" s="47">
        <f t="shared" si="133"/>
        <v>0</v>
      </c>
      <c r="J1829" s="47" t="s">
        <v>6019</v>
      </c>
      <c r="K1829" s="610"/>
    </row>
    <row r="1830" spans="1:11">
      <c r="A1830" s="37">
        <v>16396</v>
      </c>
      <c r="B1830" s="24" t="s">
        <v>137</v>
      </c>
      <c r="C1830" s="18" t="s">
        <v>2391</v>
      </c>
      <c r="D1830" s="610" t="str">
        <f t="shared" si="131"/>
        <v>Фото</v>
      </c>
      <c r="E1830" s="235" t="s">
        <v>351</v>
      </c>
      <c r="F1830" s="49">
        <v>12</v>
      </c>
      <c r="G1830" s="48">
        <f t="shared" si="132"/>
        <v>447.59999999999997</v>
      </c>
      <c r="H1830" s="77"/>
      <c r="I1830" s="47">
        <f t="shared" si="133"/>
        <v>0</v>
      </c>
      <c r="J1830" s="47" t="s">
        <v>6025</v>
      </c>
      <c r="K1830" s="610"/>
    </row>
    <row r="1831" spans="1:11">
      <c r="A1831" s="37">
        <v>12726</v>
      </c>
      <c r="B1831" s="24" t="s">
        <v>137</v>
      </c>
      <c r="C1831" s="18" t="s">
        <v>2739</v>
      </c>
      <c r="D1831" s="610" t="str">
        <f t="shared" si="131"/>
        <v>Фото</v>
      </c>
      <c r="E1831" s="235" t="s">
        <v>351</v>
      </c>
      <c r="F1831" s="49">
        <v>2.5</v>
      </c>
      <c r="G1831" s="48">
        <f t="shared" si="132"/>
        <v>93.25</v>
      </c>
      <c r="H1831" s="77"/>
      <c r="I1831" s="47">
        <f t="shared" si="133"/>
        <v>0</v>
      </c>
      <c r="J1831" s="47" t="s">
        <v>8464</v>
      </c>
      <c r="K1831" s="610"/>
    </row>
    <row r="1832" spans="1:11">
      <c r="A1832" s="37">
        <v>16139</v>
      </c>
      <c r="B1832" s="24" t="s">
        <v>137</v>
      </c>
      <c r="C1832" s="18" t="s">
        <v>1787</v>
      </c>
      <c r="D1832" s="610" t="str">
        <f t="shared" si="131"/>
        <v>Фото</v>
      </c>
      <c r="E1832" s="235" t="s">
        <v>351</v>
      </c>
      <c r="F1832" s="65">
        <v>0.45</v>
      </c>
      <c r="G1832" s="48">
        <f t="shared" si="132"/>
        <v>16.785</v>
      </c>
      <c r="H1832" s="77"/>
      <c r="I1832" s="47">
        <f t="shared" si="133"/>
        <v>0</v>
      </c>
      <c r="J1832" s="47" t="s">
        <v>6114</v>
      </c>
      <c r="K1832" s="610"/>
    </row>
    <row r="1833" spans="1:11">
      <c r="A1833" s="37">
        <v>16147</v>
      </c>
      <c r="B1833" s="24" t="s">
        <v>137</v>
      </c>
      <c r="C1833" s="18" t="s">
        <v>2230</v>
      </c>
      <c r="D1833" s="610" t="str">
        <f t="shared" si="131"/>
        <v>Фото</v>
      </c>
      <c r="E1833" s="235" t="s">
        <v>351</v>
      </c>
      <c r="F1833" s="65">
        <v>0.4</v>
      </c>
      <c r="G1833" s="48">
        <f t="shared" si="132"/>
        <v>14.92</v>
      </c>
      <c r="H1833" s="77"/>
      <c r="I1833" s="47">
        <f t="shared" si="133"/>
        <v>0</v>
      </c>
      <c r="J1833" s="47" t="s">
        <v>6113</v>
      </c>
      <c r="K1833" s="610"/>
    </row>
    <row r="1834" spans="1:11">
      <c r="A1834" s="10">
        <v>19216</v>
      </c>
      <c r="B1834" s="24" t="s">
        <v>137</v>
      </c>
      <c r="C1834" s="19" t="s">
        <v>931</v>
      </c>
      <c r="D1834" s="610" t="str">
        <f t="shared" si="131"/>
        <v>Фото</v>
      </c>
      <c r="E1834" s="239" t="s">
        <v>351</v>
      </c>
      <c r="F1834" s="52">
        <v>37</v>
      </c>
      <c r="G1834" s="48">
        <f t="shared" si="132"/>
        <v>1380.1</v>
      </c>
      <c r="H1834" s="77"/>
      <c r="I1834" s="47">
        <f t="shared" si="133"/>
        <v>0</v>
      </c>
      <c r="J1834" s="47" t="s">
        <v>5454</v>
      </c>
      <c r="K1834" s="610"/>
    </row>
    <row r="1835" spans="1:11">
      <c r="A1835" s="10">
        <v>19217</v>
      </c>
      <c r="B1835" s="24" t="s">
        <v>137</v>
      </c>
      <c r="C1835" s="19" t="s">
        <v>3050</v>
      </c>
      <c r="D1835" s="610" t="str">
        <f t="shared" si="131"/>
        <v>Фото</v>
      </c>
      <c r="E1835" s="235" t="s">
        <v>351</v>
      </c>
      <c r="F1835" s="52">
        <v>17</v>
      </c>
      <c r="G1835" s="48">
        <f t="shared" si="132"/>
        <v>634.09999999999991</v>
      </c>
      <c r="H1835" s="77"/>
      <c r="I1835" s="47">
        <f t="shared" si="133"/>
        <v>0</v>
      </c>
      <c r="J1835" s="47" t="s">
        <v>5455</v>
      </c>
      <c r="K1835" s="610"/>
    </row>
    <row r="1836" spans="1:11">
      <c r="A1836" s="42">
        <v>19219</v>
      </c>
      <c r="B1836" s="24" t="s">
        <v>137</v>
      </c>
      <c r="C1836" s="21" t="s">
        <v>3054</v>
      </c>
      <c r="D1836" s="610" t="str">
        <f t="shared" si="131"/>
        <v>Фото</v>
      </c>
      <c r="E1836" s="235" t="s">
        <v>351</v>
      </c>
      <c r="F1836" s="49">
        <v>15</v>
      </c>
      <c r="G1836" s="48">
        <f t="shared" si="132"/>
        <v>559.5</v>
      </c>
      <c r="H1836" s="77"/>
      <c r="I1836" s="47">
        <f t="shared" si="133"/>
        <v>0</v>
      </c>
      <c r="J1836" s="47" t="s">
        <v>5978</v>
      </c>
      <c r="K1836" s="610"/>
    </row>
    <row r="1837" spans="1:11">
      <c r="A1837" s="42">
        <v>19220</v>
      </c>
      <c r="B1837" s="24" t="s">
        <v>137</v>
      </c>
      <c r="C1837" s="21" t="s">
        <v>3053</v>
      </c>
      <c r="D1837" s="610" t="str">
        <f t="shared" si="131"/>
        <v>Фото</v>
      </c>
      <c r="E1837" s="235" t="s">
        <v>351</v>
      </c>
      <c r="F1837" s="49">
        <v>8.5</v>
      </c>
      <c r="G1837" s="48">
        <f t="shared" si="132"/>
        <v>317.04999999999995</v>
      </c>
      <c r="H1837" s="77"/>
      <c r="I1837" s="47">
        <f t="shared" si="133"/>
        <v>0</v>
      </c>
      <c r="J1837" s="47" t="s">
        <v>5979</v>
      </c>
      <c r="K1837" s="610"/>
    </row>
    <row r="1838" spans="1:11">
      <c r="A1838" s="42">
        <v>13783</v>
      </c>
      <c r="B1838" s="24" t="s">
        <v>137</v>
      </c>
      <c r="C1838" s="21" t="s">
        <v>3718</v>
      </c>
      <c r="D1838" s="610" t="str">
        <f t="shared" si="131"/>
        <v>Фото</v>
      </c>
      <c r="E1838" s="235" t="s">
        <v>351</v>
      </c>
      <c r="F1838" s="49">
        <v>6</v>
      </c>
      <c r="G1838" s="48">
        <f t="shared" si="132"/>
        <v>223.79999999999998</v>
      </c>
      <c r="H1838" s="77"/>
      <c r="I1838" s="47">
        <f t="shared" si="133"/>
        <v>0</v>
      </c>
      <c r="J1838" s="47" t="s">
        <v>7550</v>
      </c>
      <c r="K1838" s="610"/>
    </row>
    <row r="1839" spans="1:11" ht="14.85" customHeight="1">
      <c r="A1839" s="10">
        <v>19243</v>
      </c>
      <c r="B1839" s="24" t="s">
        <v>137</v>
      </c>
      <c r="C1839" s="19" t="s">
        <v>3464</v>
      </c>
      <c r="D1839" s="610" t="str">
        <f t="shared" si="131"/>
        <v>Фото</v>
      </c>
      <c r="E1839" s="239" t="s">
        <v>351</v>
      </c>
      <c r="F1839" s="52">
        <v>18</v>
      </c>
      <c r="G1839" s="48">
        <f t="shared" si="132"/>
        <v>671.4</v>
      </c>
      <c r="H1839" s="80"/>
      <c r="I1839" s="47">
        <f t="shared" si="133"/>
        <v>0</v>
      </c>
      <c r="J1839" s="47" t="s">
        <v>5980</v>
      </c>
      <c r="K1839" s="610"/>
    </row>
    <row r="1840" spans="1:11">
      <c r="A1840" s="37">
        <v>15028</v>
      </c>
      <c r="B1840" s="24" t="s">
        <v>137</v>
      </c>
      <c r="C1840" s="18" t="s">
        <v>932</v>
      </c>
      <c r="D1840" s="610" t="str">
        <f t="shared" si="131"/>
        <v>Фото</v>
      </c>
      <c r="E1840" s="239" t="s">
        <v>351</v>
      </c>
      <c r="F1840" s="65">
        <v>15</v>
      </c>
      <c r="G1840" s="48">
        <f t="shared" si="132"/>
        <v>559.5</v>
      </c>
      <c r="H1840" s="77"/>
      <c r="I1840" s="47">
        <f t="shared" si="133"/>
        <v>0</v>
      </c>
      <c r="J1840" s="47" t="s">
        <v>5982</v>
      </c>
      <c r="K1840" s="610"/>
    </row>
    <row r="1841" spans="1:11">
      <c r="A1841" s="37">
        <v>15025</v>
      </c>
      <c r="B1841" s="24" t="s">
        <v>137</v>
      </c>
      <c r="C1841" s="18" t="s">
        <v>3051</v>
      </c>
      <c r="D1841" s="610" t="str">
        <f t="shared" si="131"/>
        <v>Фото</v>
      </c>
      <c r="E1841" s="239" t="s">
        <v>351</v>
      </c>
      <c r="F1841" s="65">
        <v>12</v>
      </c>
      <c r="G1841" s="48">
        <f t="shared" si="132"/>
        <v>447.59999999999997</v>
      </c>
      <c r="H1841" s="77"/>
      <c r="I1841" s="47">
        <f t="shared" si="133"/>
        <v>0</v>
      </c>
      <c r="J1841" s="47" t="s">
        <v>5981</v>
      </c>
      <c r="K1841" s="610"/>
    </row>
    <row r="1842" spans="1:11">
      <c r="A1842" s="37">
        <v>15014</v>
      </c>
      <c r="B1842" s="23" t="s">
        <v>137</v>
      </c>
      <c r="C1842" s="18" t="s">
        <v>3052</v>
      </c>
      <c r="D1842" s="610" t="str">
        <f t="shared" si="131"/>
        <v>Фото</v>
      </c>
      <c r="E1842" s="235" t="s">
        <v>351</v>
      </c>
      <c r="F1842" s="65">
        <v>42</v>
      </c>
      <c r="G1842" s="48">
        <f t="shared" si="132"/>
        <v>1566.6</v>
      </c>
      <c r="H1842" s="77"/>
      <c r="I1842" s="47">
        <f t="shared" si="133"/>
        <v>0</v>
      </c>
      <c r="J1842" s="47" t="s">
        <v>5450</v>
      </c>
      <c r="K1842" s="610"/>
    </row>
    <row r="1843" spans="1:11">
      <c r="A1843" s="37">
        <v>12892</v>
      </c>
      <c r="B1843" s="23" t="s">
        <v>137</v>
      </c>
      <c r="C1843" s="18" t="s">
        <v>3061</v>
      </c>
      <c r="D1843" s="610" t="str">
        <f t="shared" si="131"/>
        <v>Фото</v>
      </c>
      <c r="E1843" s="235" t="s">
        <v>351</v>
      </c>
      <c r="F1843" s="65">
        <v>52</v>
      </c>
      <c r="G1843" s="48">
        <f t="shared" si="132"/>
        <v>1939.6</v>
      </c>
      <c r="H1843" s="77"/>
      <c r="I1843" s="47">
        <f t="shared" si="133"/>
        <v>0</v>
      </c>
      <c r="J1843" s="47" t="s">
        <v>8621</v>
      </c>
      <c r="K1843" s="610"/>
    </row>
    <row r="1844" spans="1:11">
      <c r="A1844" s="37">
        <v>28374</v>
      </c>
      <c r="B1844" s="24" t="s">
        <v>137</v>
      </c>
      <c r="C1844" s="18" t="s">
        <v>3663</v>
      </c>
      <c r="D1844" s="610" t="str">
        <f t="shared" si="131"/>
        <v>Фото</v>
      </c>
      <c r="E1844" s="239" t="s">
        <v>351</v>
      </c>
      <c r="F1844" s="65">
        <v>5</v>
      </c>
      <c r="G1844" s="48">
        <f t="shared" si="132"/>
        <v>186.5</v>
      </c>
      <c r="H1844" s="77"/>
      <c r="I1844" s="47">
        <f t="shared" si="133"/>
        <v>0</v>
      </c>
      <c r="J1844" s="47" t="s">
        <v>5985</v>
      </c>
      <c r="K1844" s="610"/>
    </row>
    <row r="1845" spans="1:11">
      <c r="A1845" s="37">
        <v>13895</v>
      </c>
      <c r="B1845" s="537" t="s">
        <v>31</v>
      </c>
      <c r="C1845" s="18" t="s">
        <v>4012</v>
      </c>
      <c r="D1845" s="610" t="str">
        <f t="shared" si="131"/>
        <v>Фото</v>
      </c>
      <c r="E1845" s="539" t="s">
        <v>742</v>
      </c>
      <c r="F1845" s="65">
        <v>2</v>
      </c>
      <c r="G1845" s="48">
        <f t="shared" si="132"/>
        <v>74.599999999999994</v>
      </c>
      <c r="H1845" s="77"/>
      <c r="I1845" s="47">
        <f t="shared" si="133"/>
        <v>0</v>
      </c>
      <c r="J1845" s="47" t="s">
        <v>8853</v>
      </c>
      <c r="K1845" s="610"/>
    </row>
    <row r="1846" spans="1:11">
      <c r="A1846" s="42">
        <v>19222</v>
      </c>
      <c r="B1846" s="348" t="s">
        <v>32</v>
      </c>
      <c r="C1846" s="21" t="s">
        <v>2982</v>
      </c>
      <c r="D1846" s="610" t="str">
        <f t="shared" si="131"/>
        <v>Фото</v>
      </c>
      <c r="E1846" s="235" t="s">
        <v>351</v>
      </c>
      <c r="F1846" s="49">
        <v>16</v>
      </c>
      <c r="G1846" s="48">
        <f t="shared" si="132"/>
        <v>596.79999999999995</v>
      </c>
      <c r="H1846" s="77"/>
      <c r="I1846" s="47">
        <f t="shared" si="133"/>
        <v>0</v>
      </c>
      <c r="J1846" s="47" t="s">
        <v>5983</v>
      </c>
      <c r="K1846" s="610"/>
    </row>
    <row r="1847" spans="1:11">
      <c r="A1847" s="42">
        <v>19223</v>
      </c>
      <c r="B1847" s="24" t="s">
        <v>137</v>
      </c>
      <c r="C1847" s="21" t="s">
        <v>2978</v>
      </c>
      <c r="D1847" s="610" t="str">
        <f t="shared" si="131"/>
        <v>Фото</v>
      </c>
      <c r="E1847" s="235" t="s">
        <v>351</v>
      </c>
      <c r="F1847" s="49">
        <v>10</v>
      </c>
      <c r="G1847" s="48">
        <f t="shared" si="132"/>
        <v>373</v>
      </c>
      <c r="H1847" s="77"/>
      <c r="I1847" s="47">
        <f t="shared" si="133"/>
        <v>0</v>
      </c>
      <c r="J1847" s="47" t="s">
        <v>5984</v>
      </c>
      <c r="K1847" s="610"/>
    </row>
    <row r="1848" spans="1:11">
      <c r="A1848" s="37">
        <v>15023</v>
      </c>
      <c r="B1848" s="348" t="s">
        <v>32</v>
      </c>
      <c r="C1848" s="18" t="s">
        <v>933</v>
      </c>
      <c r="D1848" s="610" t="str">
        <f t="shared" si="131"/>
        <v>Фото</v>
      </c>
      <c r="E1848" s="228" t="s">
        <v>351</v>
      </c>
      <c r="F1848" s="65">
        <v>18</v>
      </c>
      <c r="G1848" s="48">
        <f t="shared" si="132"/>
        <v>671.4</v>
      </c>
      <c r="H1848" s="77"/>
      <c r="I1848" s="47">
        <f t="shared" si="133"/>
        <v>0</v>
      </c>
      <c r="J1848" s="47" t="s">
        <v>5986</v>
      </c>
      <c r="K1848" s="610"/>
    </row>
    <row r="1849" spans="1:11">
      <c r="A1849" s="37">
        <v>15020</v>
      </c>
      <c r="B1849" s="24" t="s">
        <v>137</v>
      </c>
      <c r="C1849" s="18" t="s">
        <v>934</v>
      </c>
      <c r="D1849" s="610" t="str">
        <f t="shared" si="131"/>
        <v>Фото</v>
      </c>
      <c r="E1849" s="235" t="s">
        <v>351</v>
      </c>
      <c r="F1849" s="49">
        <v>13</v>
      </c>
      <c r="G1849" s="48">
        <f t="shared" si="132"/>
        <v>484.9</v>
      </c>
      <c r="H1849" s="77"/>
      <c r="I1849" s="47">
        <f t="shared" si="133"/>
        <v>0</v>
      </c>
      <c r="J1849" s="47" t="s">
        <v>5987</v>
      </c>
      <c r="K1849" s="610"/>
    </row>
    <row r="1850" spans="1:11">
      <c r="A1850" s="37">
        <v>12825</v>
      </c>
      <c r="B1850" s="9" t="s">
        <v>31</v>
      </c>
      <c r="C1850" s="18" t="s">
        <v>2845</v>
      </c>
      <c r="D1850" s="610" t="str">
        <f t="shared" si="131"/>
        <v>Фото</v>
      </c>
      <c r="E1850" s="577" t="s">
        <v>351</v>
      </c>
      <c r="F1850" s="49">
        <v>9</v>
      </c>
      <c r="G1850" s="48">
        <f t="shared" si="132"/>
        <v>335.7</v>
      </c>
      <c r="H1850" s="77"/>
      <c r="I1850" s="47">
        <f t="shared" si="133"/>
        <v>0</v>
      </c>
      <c r="J1850" s="47" t="s">
        <v>8560</v>
      </c>
      <c r="K1850" s="610"/>
    </row>
    <row r="1851" spans="1:11">
      <c r="A1851" s="6">
        <v>34079</v>
      </c>
      <c r="B1851" s="23" t="s">
        <v>137</v>
      </c>
      <c r="C1851" s="31" t="s">
        <v>3020</v>
      </c>
      <c r="D1851" s="610" t="str">
        <f t="shared" si="131"/>
        <v>Фото</v>
      </c>
      <c r="E1851" s="72" t="s">
        <v>351</v>
      </c>
      <c r="F1851" s="51">
        <v>12</v>
      </c>
      <c r="G1851" s="48">
        <f t="shared" si="132"/>
        <v>447.59999999999997</v>
      </c>
      <c r="H1851" s="77"/>
      <c r="I1851" s="47">
        <f t="shared" si="133"/>
        <v>0</v>
      </c>
      <c r="J1851" s="47" t="s">
        <v>5988</v>
      </c>
      <c r="K1851" s="610"/>
    </row>
    <row r="1852" spans="1:11">
      <c r="A1852" s="10">
        <v>40073</v>
      </c>
      <c r="B1852" s="24" t="s">
        <v>137</v>
      </c>
      <c r="C1852" s="19" t="s">
        <v>2545</v>
      </c>
      <c r="D1852" s="610" t="str">
        <f t="shared" si="131"/>
        <v>Фото</v>
      </c>
      <c r="E1852" s="239" t="s">
        <v>351</v>
      </c>
      <c r="F1852" s="52">
        <v>8.5</v>
      </c>
      <c r="G1852" s="48">
        <f t="shared" si="132"/>
        <v>317.04999999999995</v>
      </c>
      <c r="H1852" s="77"/>
      <c r="I1852" s="47">
        <f t="shared" si="133"/>
        <v>0</v>
      </c>
      <c r="J1852" s="47" t="s">
        <v>6041</v>
      </c>
      <c r="K1852" s="610"/>
    </row>
    <row r="1853" spans="1:11">
      <c r="A1853" s="6">
        <v>11932</v>
      </c>
      <c r="B1853" s="23" t="s">
        <v>137</v>
      </c>
      <c r="C1853" s="31" t="s">
        <v>2228</v>
      </c>
      <c r="D1853" s="610" t="str">
        <f t="shared" si="131"/>
        <v>Фото</v>
      </c>
      <c r="E1853" s="72" t="s">
        <v>351</v>
      </c>
      <c r="F1853" s="51">
        <v>9</v>
      </c>
      <c r="G1853" s="48">
        <f t="shared" si="132"/>
        <v>335.7</v>
      </c>
      <c r="H1853" s="77"/>
      <c r="I1853" s="47">
        <f t="shared" si="133"/>
        <v>0</v>
      </c>
      <c r="J1853" s="47" t="s">
        <v>6040</v>
      </c>
      <c r="K1853" s="610"/>
    </row>
    <row r="1854" spans="1:11">
      <c r="A1854" s="37">
        <v>40085</v>
      </c>
      <c r="B1854" s="351" t="s">
        <v>70</v>
      </c>
      <c r="C1854" s="18" t="s">
        <v>2312</v>
      </c>
      <c r="D1854" s="610" t="str">
        <f t="shared" si="131"/>
        <v>Фото</v>
      </c>
      <c r="E1854" s="235" t="s">
        <v>351</v>
      </c>
      <c r="F1854" s="65">
        <v>6.5</v>
      </c>
      <c r="G1854" s="48">
        <f t="shared" si="132"/>
        <v>242.45</v>
      </c>
      <c r="H1854" s="77"/>
      <c r="I1854" s="47">
        <f t="shared" ref="I1854:I1885" si="134">F1854*H1854</f>
        <v>0</v>
      </c>
      <c r="J1854" s="47" t="s">
        <v>6026</v>
      </c>
      <c r="K1854" s="610"/>
    </row>
    <row r="1855" spans="1:11">
      <c r="A1855" s="37">
        <v>40394</v>
      </c>
      <c r="B1855" s="306" t="s">
        <v>21</v>
      </c>
      <c r="C1855" s="18" t="s">
        <v>2313</v>
      </c>
      <c r="D1855" s="610" t="str">
        <f t="shared" si="131"/>
        <v>Фото</v>
      </c>
      <c r="E1855" s="235" t="s">
        <v>351</v>
      </c>
      <c r="F1855" s="65">
        <v>6.5</v>
      </c>
      <c r="G1855" s="48">
        <f t="shared" si="132"/>
        <v>242.45</v>
      </c>
      <c r="H1855" s="77"/>
      <c r="I1855" s="47">
        <f t="shared" si="134"/>
        <v>0</v>
      </c>
      <c r="J1855" s="47" t="s">
        <v>6028</v>
      </c>
      <c r="K1855" s="610"/>
    </row>
    <row r="1856" spans="1:11">
      <c r="A1856" s="37">
        <v>16148</v>
      </c>
      <c r="B1856" s="306" t="s">
        <v>21</v>
      </c>
      <c r="C1856" s="18" t="s">
        <v>2315</v>
      </c>
      <c r="D1856" s="610" t="str">
        <f t="shared" si="131"/>
        <v>Фото</v>
      </c>
      <c r="E1856" s="235" t="s">
        <v>351</v>
      </c>
      <c r="F1856" s="65">
        <v>6.5</v>
      </c>
      <c r="G1856" s="48">
        <f t="shared" si="132"/>
        <v>242.45</v>
      </c>
      <c r="H1856" s="77"/>
      <c r="I1856" s="47">
        <f t="shared" si="134"/>
        <v>0</v>
      </c>
      <c r="J1856" s="47" t="s">
        <v>6027</v>
      </c>
      <c r="K1856" s="610"/>
    </row>
    <row r="1857" spans="1:11">
      <c r="A1857" s="37">
        <v>40141</v>
      </c>
      <c r="B1857" s="305" t="s">
        <v>21</v>
      </c>
      <c r="C1857" s="18" t="s">
        <v>2314</v>
      </c>
      <c r="D1857" s="610" t="str">
        <f t="shared" si="131"/>
        <v>Фото</v>
      </c>
      <c r="E1857" s="235" t="s">
        <v>351</v>
      </c>
      <c r="F1857" s="65">
        <v>3.5</v>
      </c>
      <c r="G1857" s="48">
        <f t="shared" si="132"/>
        <v>130.54999999999998</v>
      </c>
      <c r="H1857" s="77"/>
      <c r="I1857" s="47">
        <f t="shared" si="134"/>
        <v>0</v>
      </c>
      <c r="J1857" s="47" t="s">
        <v>7853</v>
      </c>
      <c r="K1857" s="610"/>
    </row>
    <row r="1858" spans="1:11">
      <c r="A1858" s="10">
        <v>19232</v>
      </c>
      <c r="B1858" s="9" t="s">
        <v>137</v>
      </c>
      <c r="C1858" s="20" t="s">
        <v>884</v>
      </c>
      <c r="D1858" s="610" t="str">
        <f t="shared" si="131"/>
        <v>Фото</v>
      </c>
      <c r="E1858" s="355" t="s">
        <v>351</v>
      </c>
      <c r="F1858" s="52">
        <v>2</v>
      </c>
      <c r="G1858" s="48">
        <f t="shared" si="132"/>
        <v>74.599999999999994</v>
      </c>
      <c r="H1858" s="75"/>
      <c r="I1858" s="47">
        <f t="shared" si="134"/>
        <v>0</v>
      </c>
      <c r="J1858" s="47" t="s">
        <v>8080</v>
      </c>
      <c r="K1858" s="610"/>
    </row>
    <row r="1859" spans="1:11">
      <c r="A1859" s="37">
        <v>31004</v>
      </c>
      <c r="B1859" s="455" t="s">
        <v>133</v>
      </c>
      <c r="C1859" s="18" t="s">
        <v>1918</v>
      </c>
      <c r="D1859" s="610" t="str">
        <f t="shared" si="131"/>
        <v>Фото</v>
      </c>
      <c r="E1859" s="239" t="s">
        <v>351</v>
      </c>
      <c r="F1859" s="49">
        <v>6.3</v>
      </c>
      <c r="G1859" s="48">
        <f t="shared" si="132"/>
        <v>234.98999999999998</v>
      </c>
      <c r="H1859" s="77"/>
      <c r="I1859" s="47">
        <f t="shared" si="134"/>
        <v>0</v>
      </c>
      <c r="J1859" s="47" t="s">
        <v>6029</v>
      </c>
      <c r="K1859" s="610"/>
    </row>
    <row r="1860" spans="1:11">
      <c r="A1860" s="37">
        <v>31003</v>
      </c>
      <c r="B1860" s="455" t="s">
        <v>133</v>
      </c>
      <c r="C1860" s="18" t="s">
        <v>1919</v>
      </c>
      <c r="D1860" s="610" t="str">
        <f t="shared" si="131"/>
        <v>Фото</v>
      </c>
      <c r="E1860" s="239" t="s">
        <v>351</v>
      </c>
      <c r="F1860" s="49">
        <v>6</v>
      </c>
      <c r="G1860" s="48">
        <f t="shared" si="132"/>
        <v>223.79999999999998</v>
      </c>
      <c r="H1860" s="77"/>
      <c r="I1860" s="47">
        <f t="shared" si="134"/>
        <v>0</v>
      </c>
      <c r="J1860" s="47" t="s">
        <v>6030</v>
      </c>
      <c r="K1860" s="610"/>
    </row>
    <row r="1861" spans="1:11">
      <c r="A1861" s="37">
        <v>40143</v>
      </c>
      <c r="B1861" s="455" t="s">
        <v>133</v>
      </c>
      <c r="C1861" s="18" t="s">
        <v>1920</v>
      </c>
      <c r="D1861" s="610" t="str">
        <f t="shared" si="131"/>
        <v>Фото</v>
      </c>
      <c r="E1861" s="239" t="s">
        <v>351</v>
      </c>
      <c r="F1861" s="49">
        <v>6</v>
      </c>
      <c r="G1861" s="48">
        <f t="shared" si="132"/>
        <v>223.79999999999998</v>
      </c>
      <c r="H1861" s="77"/>
      <c r="I1861" s="47">
        <f t="shared" si="134"/>
        <v>0</v>
      </c>
      <c r="J1861" s="47" t="s">
        <v>6032</v>
      </c>
      <c r="K1861" s="610"/>
    </row>
    <row r="1862" spans="1:11">
      <c r="A1862" s="37">
        <v>40144</v>
      </c>
      <c r="B1862" s="455" t="s">
        <v>133</v>
      </c>
      <c r="C1862" s="18" t="s">
        <v>1921</v>
      </c>
      <c r="D1862" s="610" t="str">
        <f t="shared" si="131"/>
        <v>Фото</v>
      </c>
      <c r="E1862" s="239" t="s">
        <v>351</v>
      </c>
      <c r="F1862" s="49">
        <v>6</v>
      </c>
      <c r="G1862" s="48">
        <f t="shared" si="132"/>
        <v>223.79999999999998</v>
      </c>
      <c r="H1862" s="77"/>
      <c r="I1862" s="47">
        <f t="shared" si="134"/>
        <v>0</v>
      </c>
      <c r="J1862" s="47" t="s">
        <v>6031</v>
      </c>
      <c r="K1862" s="610"/>
    </row>
    <row r="1863" spans="1:11">
      <c r="A1863" s="37">
        <v>31005</v>
      </c>
      <c r="B1863" s="455" t="s">
        <v>133</v>
      </c>
      <c r="C1863" s="18" t="s">
        <v>1922</v>
      </c>
      <c r="D1863" s="610" t="str">
        <f t="shared" ref="D1863:D1926" si="135">HYPERLINK(J1863,"Фото")</f>
        <v>Фото</v>
      </c>
      <c r="E1863" s="239" t="s">
        <v>351</v>
      </c>
      <c r="F1863" s="49">
        <v>6</v>
      </c>
      <c r="G1863" s="48">
        <f t="shared" si="132"/>
        <v>223.79999999999998</v>
      </c>
      <c r="H1863" s="77"/>
      <c r="I1863" s="47">
        <f t="shared" si="134"/>
        <v>0</v>
      </c>
      <c r="J1863" s="47" t="s">
        <v>7694</v>
      </c>
      <c r="K1863" s="610"/>
    </row>
    <row r="1864" spans="1:11">
      <c r="A1864" s="37">
        <v>12758</v>
      </c>
      <c r="B1864" s="333" t="s">
        <v>135</v>
      </c>
      <c r="C1864" s="18" t="s">
        <v>1918</v>
      </c>
      <c r="D1864" s="610" t="str">
        <f t="shared" si="135"/>
        <v>Фото</v>
      </c>
      <c r="E1864" s="239" t="s">
        <v>351</v>
      </c>
      <c r="F1864" s="49">
        <v>6.5</v>
      </c>
      <c r="G1864" s="48">
        <f t="shared" si="132"/>
        <v>242.45</v>
      </c>
      <c r="H1864" s="77"/>
      <c r="I1864" s="47">
        <f t="shared" si="134"/>
        <v>0</v>
      </c>
      <c r="J1864" s="47" t="s">
        <v>8495</v>
      </c>
      <c r="K1864" s="610"/>
    </row>
    <row r="1865" spans="1:11">
      <c r="A1865" s="37">
        <v>12759</v>
      </c>
      <c r="B1865" s="333" t="s">
        <v>135</v>
      </c>
      <c r="C1865" s="18" t="s">
        <v>1919</v>
      </c>
      <c r="D1865" s="610" t="str">
        <f t="shared" si="135"/>
        <v>Фото</v>
      </c>
      <c r="E1865" s="239" t="s">
        <v>351</v>
      </c>
      <c r="F1865" s="49">
        <v>6</v>
      </c>
      <c r="G1865" s="48">
        <f t="shared" si="132"/>
        <v>223.79999999999998</v>
      </c>
      <c r="H1865" s="77"/>
      <c r="I1865" s="47">
        <f t="shared" si="134"/>
        <v>0</v>
      </c>
      <c r="J1865" s="47" t="s">
        <v>8496</v>
      </c>
      <c r="K1865" s="610"/>
    </row>
    <row r="1866" spans="1:11">
      <c r="A1866" s="37">
        <v>12760</v>
      </c>
      <c r="B1866" s="333" t="s">
        <v>135</v>
      </c>
      <c r="C1866" s="18" t="s">
        <v>1920</v>
      </c>
      <c r="D1866" s="610" t="str">
        <f t="shared" si="135"/>
        <v>Фото</v>
      </c>
      <c r="E1866" s="239" t="s">
        <v>351</v>
      </c>
      <c r="F1866" s="49">
        <v>6</v>
      </c>
      <c r="G1866" s="48">
        <f t="shared" si="132"/>
        <v>223.79999999999998</v>
      </c>
      <c r="H1866" s="77"/>
      <c r="I1866" s="47">
        <f t="shared" si="134"/>
        <v>0</v>
      </c>
      <c r="J1866" s="47" t="s">
        <v>8497</v>
      </c>
      <c r="K1866" s="610"/>
    </row>
    <row r="1867" spans="1:11">
      <c r="A1867" s="37">
        <v>12761</v>
      </c>
      <c r="B1867" s="333" t="s">
        <v>135</v>
      </c>
      <c r="C1867" s="18" t="s">
        <v>1921</v>
      </c>
      <c r="D1867" s="610" t="str">
        <f t="shared" si="135"/>
        <v>Фото</v>
      </c>
      <c r="E1867" s="239" t="s">
        <v>351</v>
      </c>
      <c r="F1867" s="49">
        <v>6</v>
      </c>
      <c r="G1867" s="48">
        <f t="shared" si="132"/>
        <v>223.79999999999998</v>
      </c>
      <c r="H1867" s="77"/>
      <c r="I1867" s="47">
        <f t="shared" si="134"/>
        <v>0</v>
      </c>
      <c r="J1867" s="47" t="s">
        <v>8498</v>
      </c>
      <c r="K1867" s="610"/>
    </row>
    <row r="1868" spans="1:11">
      <c r="A1868" s="37">
        <v>12762</v>
      </c>
      <c r="B1868" s="333" t="s">
        <v>135</v>
      </c>
      <c r="C1868" s="18" t="s">
        <v>1922</v>
      </c>
      <c r="D1868" s="610" t="str">
        <f t="shared" si="135"/>
        <v>Фото</v>
      </c>
      <c r="E1868" s="239" t="s">
        <v>351</v>
      </c>
      <c r="F1868" s="49">
        <v>6</v>
      </c>
      <c r="G1868" s="48">
        <f t="shared" si="132"/>
        <v>223.79999999999998</v>
      </c>
      <c r="H1868" s="77"/>
      <c r="I1868" s="47">
        <f t="shared" si="134"/>
        <v>0</v>
      </c>
      <c r="J1868" s="47" t="s">
        <v>8499</v>
      </c>
      <c r="K1868" s="610"/>
    </row>
    <row r="1869" spans="1:11">
      <c r="A1869" s="37">
        <v>16168</v>
      </c>
      <c r="B1869" s="320" t="s">
        <v>140</v>
      </c>
      <c r="C1869" s="18" t="s">
        <v>1915</v>
      </c>
      <c r="D1869" s="610" t="str">
        <f t="shared" si="135"/>
        <v>Фото</v>
      </c>
      <c r="E1869" s="235" t="s">
        <v>351</v>
      </c>
      <c r="F1869" s="65">
        <v>6</v>
      </c>
      <c r="G1869" s="48">
        <f t="shared" si="132"/>
        <v>223.79999999999998</v>
      </c>
      <c r="H1869" s="75"/>
      <c r="I1869" s="47">
        <f t="shared" si="134"/>
        <v>0</v>
      </c>
      <c r="J1869" s="47" t="s">
        <v>8078</v>
      </c>
      <c r="K1869" s="610"/>
    </row>
    <row r="1870" spans="1:11">
      <c r="A1870" s="37">
        <v>11867</v>
      </c>
      <c r="B1870" s="24" t="s">
        <v>137</v>
      </c>
      <c r="C1870" s="18" t="s">
        <v>2118</v>
      </c>
      <c r="D1870" s="610" t="str">
        <f t="shared" si="135"/>
        <v>Фото</v>
      </c>
      <c r="E1870" s="239" t="s">
        <v>351</v>
      </c>
      <c r="F1870" s="49">
        <v>3.5</v>
      </c>
      <c r="G1870" s="48">
        <f t="shared" si="132"/>
        <v>130.54999999999998</v>
      </c>
      <c r="H1870" s="77"/>
      <c r="I1870" s="47">
        <f t="shared" si="134"/>
        <v>0</v>
      </c>
      <c r="J1870" s="47" t="s">
        <v>7741</v>
      </c>
      <c r="K1870" s="610"/>
    </row>
    <row r="1871" spans="1:11">
      <c r="A1871" s="37">
        <v>11866</v>
      </c>
      <c r="B1871" s="24" t="s">
        <v>137</v>
      </c>
      <c r="C1871" s="18" t="s">
        <v>1914</v>
      </c>
      <c r="D1871" s="610" t="str">
        <f t="shared" si="135"/>
        <v>Фото</v>
      </c>
      <c r="E1871" s="239" t="s">
        <v>351</v>
      </c>
      <c r="F1871" s="49">
        <v>3.5</v>
      </c>
      <c r="G1871" s="48">
        <f t="shared" si="132"/>
        <v>130.54999999999998</v>
      </c>
      <c r="H1871" s="77"/>
      <c r="I1871" s="47">
        <f t="shared" si="134"/>
        <v>0</v>
      </c>
      <c r="J1871" s="47" t="s">
        <v>7740</v>
      </c>
      <c r="K1871" s="610"/>
    </row>
    <row r="1872" spans="1:11">
      <c r="A1872" s="37">
        <v>11865</v>
      </c>
      <c r="B1872" s="24" t="s">
        <v>137</v>
      </c>
      <c r="C1872" s="18" t="s">
        <v>1915</v>
      </c>
      <c r="D1872" s="610" t="str">
        <f t="shared" si="135"/>
        <v>Фото</v>
      </c>
      <c r="E1872" s="239" t="s">
        <v>351</v>
      </c>
      <c r="F1872" s="49">
        <v>3.5</v>
      </c>
      <c r="G1872" s="48">
        <f t="shared" si="132"/>
        <v>130.54999999999998</v>
      </c>
      <c r="H1872" s="77"/>
      <c r="I1872" s="47">
        <f t="shared" si="134"/>
        <v>0</v>
      </c>
      <c r="J1872" s="47" t="s">
        <v>7739</v>
      </c>
      <c r="K1872" s="610"/>
    </row>
    <row r="1873" spans="1:11">
      <c r="A1873" s="37">
        <v>11864</v>
      </c>
      <c r="B1873" s="24" t="s">
        <v>137</v>
      </c>
      <c r="C1873" s="18" t="s">
        <v>1916</v>
      </c>
      <c r="D1873" s="610" t="str">
        <f t="shared" si="135"/>
        <v>Фото</v>
      </c>
      <c r="E1873" s="239" t="s">
        <v>351</v>
      </c>
      <c r="F1873" s="49">
        <v>3.5</v>
      </c>
      <c r="G1873" s="48">
        <f t="shared" si="132"/>
        <v>130.54999999999998</v>
      </c>
      <c r="H1873" s="77"/>
      <c r="I1873" s="47">
        <f t="shared" si="134"/>
        <v>0</v>
      </c>
      <c r="J1873" s="47" t="s">
        <v>7738</v>
      </c>
      <c r="K1873" s="610"/>
    </row>
    <row r="1874" spans="1:11">
      <c r="A1874" s="37">
        <v>11863</v>
      </c>
      <c r="B1874" s="24" t="s">
        <v>137</v>
      </c>
      <c r="C1874" s="18" t="s">
        <v>1917</v>
      </c>
      <c r="D1874" s="610" t="str">
        <f t="shared" si="135"/>
        <v>Фото</v>
      </c>
      <c r="E1874" s="239" t="s">
        <v>351</v>
      </c>
      <c r="F1874" s="49">
        <v>3.5</v>
      </c>
      <c r="G1874" s="48">
        <f t="shared" si="132"/>
        <v>130.54999999999998</v>
      </c>
      <c r="H1874" s="77"/>
      <c r="I1874" s="47">
        <f t="shared" si="134"/>
        <v>0</v>
      </c>
      <c r="J1874" s="47" t="s">
        <v>7737</v>
      </c>
      <c r="K1874" s="610"/>
    </row>
    <row r="1875" spans="1:11">
      <c r="A1875" s="37">
        <v>16170</v>
      </c>
      <c r="B1875" s="24" t="s">
        <v>137</v>
      </c>
      <c r="C1875" s="18" t="s">
        <v>2119</v>
      </c>
      <c r="D1875" s="610" t="str">
        <f t="shared" si="135"/>
        <v>Фото</v>
      </c>
      <c r="E1875" s="239" t="s">
        <v>351</v>
      </c>
      <c r="F1875" s="49">
        <v>3.5</v>
      </c>
      <c r="G1875" s="48">
        <f t="shared" si="132"/>
        <v>130.54999999999998</v>
      </c>
      <c r="H1875" s="77"/>
      <c r="I1875" s="47">
        <f t="shared" si="134"/>
        <v>0</v>
      </c>
      <c r="J1875" s="47" t="s">
        <v>7736</v>
      </c>
      <c r="K1875" s="610"/>
    </row>
    <row r="1876" spans="1:11">
      <c r="A1876" s="37">
        <v>16171</v>
      </c>
      <c r="B1876" s="24" t="s">
        <v>137</v>
      </c>
      <c r="C1876" s="18" t="s">
        <v>2120</v>
      </c>
      <c r="D1876" s="610" t="str">
        <f t="shared" si="135"/>
        <v>Фото</v>
      </c>
      <c r="E1876" s="239" t="s">
        <v>351</v>
      </c>
      <c r="F1876" s="49">
        <v>3.5</v>
      </c>
      <c r="G1876" s="48">
        <f t="shared" si="132"/>
        <v>130.54999999999998</v>
      </c>
      <c r="H1876" s="77"/>
      <c r="I1876" s="47">
        <f t="shared" si="134"/>
        <v>0</v>
      </c>
      <c r="J1876" s="47" t="s">
        <v>7735</v>
      </c>
      <c r="K1876" s="610"/>
    </row>
    <row r="1877" spans="1:11">
      <c r="A1877" s="37">
        <v>40400</v>
      </c>
      <c r="B1877" s="24" t="s">
        <v>137</v>
      </c>
      <c r="C1877" s="18" t="s">
        <v>2121</v>
      </c>
      <c r="D1877" s="610" t="str">
        <f t="shared" si="135"/>
        <v>Фото</v>
      </c>
      <c r="E1877" s="239" t="s">
        <v>351</v>
      </c>
      <c r="F1877" s="49">
        <v>3.5</v>
      </c>
      <c r="G1877" s="48">
        <f t="shared" si="132"/>
        <v>130.54999999999998</v>
      </c>
      <c r="H1877" s="77"/>
      <c r="I1877" s="47">
        <f t="shared" si="134"/>
        <v>0</v>
      </c>
      <c r="J1877" s="47" t="s">
        <v>7734</v>
      </c>
      <c r="K1877" s="610"/>
    </row>
    <row r="1878" spans="1:11">
      <c r="A1878" s="37">
        <v>16164</v>
      </c>
      <c r="B1878" s="333" t="s">
        <v>135</v>
      </c>
      <c r="C1878" s="18" t="s">
        <v>1906</v>
      </c>
      <c r="D1878" s="610" t="str">
        <f t="shared" si="135"/>
        <v>Фото</v>
      </c>
      <c r="E1878" s="239" t="s">
        <v>351</v>
      </c>
      <c r="F1878" s="65">
        <v>6.5</v>
      </c>
      <c r="G1878" s="48">
        <f t="shared" si="132"/>
        <v>242.45</v>
      </c>
      <c r="H1878" s="77"/>
      <c r="I1878" s="47">
        <f t="shared" si="134"/>
        <v>0</v>
      </c>
      <c r="J1878" s="47" t="s">
        <v>6033</v>
      </c>
      <c r="K1878" s="610"/>
    </row>
    <row r="1879" spans="1:11">
      <c r="A1879" s="37">
        <v>16165</v>
      </c>
      <c r="B1879" s="333" t="s">
        <v>135</v>
      </c>
      <c r="C1879" s="18" t="s">
        <v>1907</v>
      </c>
      <c r="D1879" s="610" t="str">
        <f t="shared" si="135"/>
        <v>Фото</v>
      </c>
      <c r="E1879" s="239" t="s">
        <v>351</v>
      </c>
      <c r="F1879" s="65">
        <v>6.5</v>
      </c>
      <c r="G1879" s="48">
        <f t="shared" si="132"/>
        <v>242.45</v>
      </c>
      <c r="H1879" s="77"/>
      <c r="I1879" s="47">
        <f t="shared" si="134"/>
        <v>0</v>
      </c>
      <c r="J1879" s="47" t="s">
        <v>7698</v>
      </c>
      <c r="K1879" s="610"/>
    </row>
    <row r="1880" spans="1:11">
      <c r="A1880" s="37">
        <v>16163</v>
      </c>
      <c r="B1880" s="333" t="s">
        <v>135</v>
      </c>
      <c r="C1880" s="18" t="s">
        <v>1908</v>
      </c>
      <c r="D1880" s="610" t="str">
        <f t="shared" si="135"/>
        <v>Фото</v>
      </c>
      <c r="E1880" s="239" t="s">
        <v>351</v>
      </c>
      <c r="F1880" s="65">
        <v>6.5</v>
      </c>
      <c r="G1880" s="48">
        <f t="shared" si="132"/>
        <v>242.45</v>
      </c>
      <c r="H1880" s="77"/>
      <c r="I1880" s="47">
        <f t="shared" si="134"/>
        <v>0</v>
      </c>
      <c r="J1880" s="47" t="s">
        <v>7699</v>
      </c>
      <c r="K1880" s="610"/>
    </row>
    <row r="1881" spans="1:11">
      <c r="A1881" s="37">
        <v>29959</v>
      </c>
      <c r="B1881" s="353" t="s">
        <v>140</v>
      </c>
      <c r="C1881" s="18" t="s">
        <v>2287</v>
      </c>
      <c r="D1881" s="610" t="str">
        <f t="shared" si="135"/>
        <v>Фото</v>
      </c>
      <c r="E1881" s="239" t="s">
        <v>351</v>
      </c>
      <c r="F1881" s="49">
        <v>7</v>
      </c>
      <c r="G1881" s="48">
        <f t="shared" si="132"/>
        <v>261.09999999999997</v>
      </c>
      <c r="H1881" s="77"/>
      <c r="I1881" s="47">
        <f t="shared" si="134"/>
        <v>0</v>
      </c>
      <c r="J1881" s="47" t="s">
        <v>8447</v>
      </c>
      <c r="K1881" s="610"/>
    </row>
    <row r="1882" spans="1:11">
      <c r="A1882" s="37">
        <v>11619</v>
      </c>
      <c r="B1882" s="7" t="s">
        <v>137</v>
      </c>
      <c r="C1882" s="18" t="s">
        <v>4213</v>
      </c>
      <c r="D1882" s="610" t="str">
        <f t="shared" si="135"/>
        <v>Фото</v>
      </c>
      <c r="E1882" s="235" t="s">
        <v>351</v>
      </c>
      <c r="F1882" s="65">
        <v>14</v>
      </c>
      <c r="G1882" s="48">
        <f t="shared" si="132"/>
        <v>522.19999999999993</v>
      </c>
      <c r="H1882" s="75"/>
      <c r="I1882" s="47">
        <f t="shared" si="134"/>
        <v>0</v>
      </c>
      <c r="J1882" s="47" t="s">
        <v>7793</v>
      </c>
      <c r="K1882" s="610"/>
    </row>
    <row r="1883" spans="1:11">
      <c r="A1883" s="37">
        <v>12948</v>
      </c>
      <c r="B1883" s="304" t="s">
        <v>3290</v>
      </c>
      <c r="C1883" s="18" t="s">
        <v>3291</v>
      </c>
      <c r="D1883" s="610" t="str">
        <f t="shared" si="135"/>
        <v>Фото</v>
      </c>
      <c r="E1883" s="235" t="s">
        <v>351</v>
      </c>
      <c r="F1883" s="65">
        <v>18</v>
      </c>
      <c r="G1883" s="48">
        <f t="shared" si="132"/>
        <v>671.4</v>
      </c>
      <c r="H1883" s="75"/>
      <c r="I1883" s="47">
        <f t="shared" si="134"/>
        <v>0</v>
      </c>
      <c r="J1883" s="47" t="s">
        <v>8671</v>
      </c>
      <c r="K1883" s="610"/>
    </row>
    <row r="1884" spans="1:11">
      <c r="A1884" s="37">
        <v>11916</v>
      </c>
      <c r="B1884" s="347" t="s">
        <v>89</v>
      </c>
      <c r="C1884" s="18" t="s">
        <v>2036</v>
      </c>
      <c r="D1884" s="610" t="str">
        <f t="shared" si="135"/>
        <v>Фото</v>
      </c>
      <c r="E1884" s="235" t="s">
        <v>351</v>
      </c>
      <c r="F1884" s="65">
        <v>14</v>
      </c>
      <c r="G1884" s="48">
        <f t="shared" si="132"/>
        <v>522.19999999999993</v>
      </c>
      <c r="H1884" s="75"/>
      <c r="I1884" s="47">
        <f t="shared" si="134"/>
        <v>0</v>
      </c>
      <c r="J1884" s="47" t="s">
        <v>7773</v>
      </c>
      <c r="K1884" s="610"/>
    </row>
    <row r="1885" spans="1:11">
      <c r="A1885" s="37">
        <v>16333</v>
      </c>
      <c r="B1885" s="7" t="s">
        <v>137</v>
      </c>
      <c r="C1885" s="18" t="s">
        <v>3613</v>
      </c>
      <c r="D1885" s="610" t="str">
        <f t="shared" si="135"/>
        <v>Фото</v>
      </c>
      <c r="E1885" s="235" t="s">
        <v>351</v>
      </c>
      <c r="F1885" s="65">
        <v>14</v>
      </c>
      <c r="G1885" s="48">
        <f t="shared" si="132"/>
        <v>522.19999999999993</v>
      </c>
      <c r="H1885" s="75"/>
      <c r="I1885" s="47">
        <f t="shared" si="134"/>
        <v>0</v>
      </c>
      <c r="J1885" s="47" t="s">
        <v>5991</v>
      </c>
      <c r="K1885" s="610"/>
    </row>
    <row r="1886" spans="1:11">
      <c r="A1886" s="37">
        <v>16336</v>
      </c>
      <c r="B1886" s="320" t="s">
        <v>140</v>
      </c>
      <c r="C1886" s="21" t="s">
        <v>4214</v>
      </c>
      <c r="D1886" s="610" t="str">
        <f t="shared" si="135"/>
        <v>Фото</v>
      </c>
      <c r="E1886" s="235" t="s">
        <v>351</v>
      </c>
      <c r="F1886" s="65">
        <v>22</v>
      </c>
      <c r="G1886" s="48">
        <f t="shared" ref="G1886:G1949" si="136">I$2*F1886</f>
        <v>820.59999999999991</v>
      </c>
      <c r="H1886" s="75"/>
      <c r="I1886" s="47">
        <f t="shared" ref="I1886:I1917" si="137">F1886*H1886</f>
        <v>0</v>
      </c>
      <c r="J1886" s="47" t="s">
        <v>8886</v>
      </c>
      <c r="K1886" s="610"/>
    </row>
    <row r="1887" spans="1:11">
      <c r="A1887" s="37">
        <v>16334</v>
      </c>
      <c r="B1887" s="333" t="s">
        <v>135</v>
      </c>
      <c r="C1887" s="18" t="s">
        <v>4214</v>
      </c>
      <c r="D1887" s="610" t="str">
        <f t="shared" si="135"/>
        <v>Фото</v>
      </c>
      <c r="E1887" s="344" t="s">
        <v>351</v>
      </c>
      <c r="F1887" s="65">
        <v>25</v>
      </c>
      <c r="G1887" s="48">
        <f t="shared" si="136"/>
        <v>932.49999999999989</v>
      </c>
      <c r="H1887" s="75"/>
      <c r="I1887" s="47">
        <f t="shared" si="137"/>
        <v>0</v>
      </c>
      <c r="J1887" s="47" t="s">
        <v>5990</v>
      </c>
      <c r="K1887" s="610"/>
    </row>
    <row r="1888" spans="1:11">
      <c r="A1888" s="6">
        <v>34106</v>
      </c>
      <c r="B1888" s="455" t="s">
        <v>133</v>
      </c>
      <c r="C1888" s="18" t="s">
        <v>3693</v>
      </c>
      <c r="D1888" s="610" t="str">
        <f t="shared" si="135"/>
        <v>Фото</v>
      </c>
      <c r="E1888" s="72" t="s">
        <v>351</v>
      </c>
      <c r="F1888" s="51">
        <v>27</v>
      </c>
      <c r="G1888" s="48">
        <f t="shared" si="136"/>
        <v>1007.0999999999999</v>
      </c>
      <c r="H1888" s="75"/>
      <c r="I1888" s="47">
        <f t="shared" si="137"/>
        <v>0</v>
      </c>
      <c r="J1888" s="47" t="s">
        <v>5452</v>
      </c>
      <c r="K1888" s="610"/>
    </row>
    <row r="1889" spans="1:11">
      <c r="A1889" s="37">
        <v>40146</v>
      </c>
      <c r="B1889" s="333" t="s">
        <v>135</v>
      </c>
      <c r="C1889" s="18" t="s">
        <v>3683</v>
      </c>
      <c r="D1889" s="610" t="str">
        <f t="shared" si="135"/>
        <v>Фото</v>
      </c>
      <c r="E1889" s="331" t="s">
        <v>351</v>
      </c>
      <c r="F1889" s="65">
        <v>25</v>
      </c>
      <c r="G1889" s="48">
        <f t="shared" si="136"/>
        <v>932.49999999999989</v>
      </c>
      <c r="H1889" s="75"/>
      <c r="I1889" s="47">
        <f t="shared" si="137"/>
        <v>0</v>
      </c>
      <c r="J1889" s="47" t="s">
        <v>5989</v>
      </c>
      <c r="K1889" s="610"/>
    </row>
    <row r="1890" spans="1:11">
      <c r="A1890" s="37">
        <v>16337</v>
      </c>
      <c r="B1890" s="455" t="s">
        <v>133</v>
      </c>
      <c r="C1890" s="18" t="s">
        <v>3691</v>
      </c>
      <c r="D1890" s="610" t="str">
        <f t="shared" si="135"/>
        <v>Фото</v>
      </c>
      <c r="E1890" s="235" t="s">
        <v>351</v>
      </c>
      <c r="F1890" s="65">
        <v>26</v>
      </c>
      <c r="G1890" s="48">
        <f t="shared" si="136"/>
        <v>969.8</v>
      </c>
      <c r="H1890" s="77"/>
      <c r="I1890" s="47">
        <f t="shared" si="137"/>
        <v>0</v>
      </c>
      <c r="J1890" s="47" t="s">
        <v>5453</v>
      </c>
      <c r="K1890" s="610"/>
    </row>
    <row r="1891" spans="1:11">
      <c r="A1891" s="37">
        <v>13741</v>
      </c>
      <c r="B1891" s="304" t="s">
        <v>3290</v>
      </c>
      <c r="C1891" s="18" t="s">
        <v>3540</v>
      </c>
      <c r="D1891" s="610" t="str">
        <f t="shared" si="135"/>
        <v>Фото</v>
      </c>
      <c r="E1891" s="235" t="s">
        <v>351</v>
      </c>
      <c r="F1891" s="65">
        <v>18</v>
      </c>
      <c r="G1891" s="48">
        <f t="shared" si="136"/>
        <v>671.4</v>
      </c>
      <c r="H1891" s="77"/>
      <c r="I1891" s="47">
        <f t="shared" si="137"/>
        <v>0</v>
      </c>
      <c r="J1891" s="47" t="s">
        <v>8761</v>
      </c>
      <c r="K1891" s="610"/>
    </row>
    <row r="1892" spans="1:11">
      <c r="A1892" s="37">
        <v>16335</v>
      </c>
      <c r="B1892" s="333" t="s">
        <v>135</v>
      </c>
      <c r="C1892" s="18" t="s">
        <v>4401</v>
      </c>
      <c r="D1892" s="610" t="str">
        <f t="shared" si="135"/>
        <v>Фото</v>
      </c>
      <c r="E1892" s="235" t="s">
        <v>351</v>
      </c>
      <c r="F1892" s="49">
        <v>28</v>
      </c>
      <c r="G1892" s="48">
        <f t="shared" si="136"/>
        <v>1044.3999999999999</v>
      </c>
      <c r="H1892" s="75"/>
      <c r="I1892" s="47">
        <f t="shared" si="137"/>
        <v>0</v>
      </c>
      <c r="J1892" s="47" t="s">
        <v>5451</v>
      </c>
      <c r="K1892" s="610"/>
    </row>
    <row r="1893" spans="1:11">
      <c r="A1893" s="37">
        <v>16204</v>
      </c>
      <c r="B1893" s="24" t="s">
        <v>137</v>
      </c>
      <c r="C1893" s="18" t="s">
        <v>2037</v>
      </c>
      <c r="D1893" s="610" t="str">
        <f t="shared" si="135"/>
        <v>Фото</v>
      </c>
      <c r="E1893" s="239" t="s">
        <v>351</v>
      </c>
      <c r="F1893" s="65">
        <v>1.8</v>
      </c>
      <c r="G1893" s="48">
        <f t="shared" si="136"/>
        <v>67.14</v>
      </c>
      <c r="H1893" s="77"/>
      <c r="I1893" s="47">
        <f t="shared" si="137"/>
        <v>0</v>
      </c>
      <c r="J1893" s="47" t="s">
        <v>6071</v>
      </c>
      <c r="K1893" s="610"/>
    </row>
    <row r="1894" spans="1:11">
      <c r="A1894" s="6">
        <v>28361</v>
      </c>
      <c r="B1894" s="333" t="s">
        <v>135</v>
      </c>
      <c r="C1894" s="18" t="s">
        <v>886</v>
      </c>
      <c r="D1894" s="610" t="str">
        <f t="shared" si="135"/>
        <v>Фото</v>
      </c>
      <c r="E1894" s="72" t="s">
        <v>351</v>
      </c>
      <c r="F1894" s="51">
        <v>7.5</v>
      </c>
      <c r="G1894" s="48">
        <f t="shared" si="136"/>
        <v>279.75</v>
      </c>
      <c r="H1894" s="77"/>
      <c r="I1894" s="47">
        <f t="shared" si="137"/>
        <v>0</v>
      </c>
      <c r="J1894" s="47" t="s">
        <v>6069</v>
      </c>
      <c r="K1894" s="610"/>
    </row>
    <row r="1895" spans="1:11">
      <c r="A1895" s="6">
        <v>11728</v>
      </c>
      <c r="B1895" s="304" t="s">
        <v>47</v>
      </c>
      <c r="C1895" s="18" t="s">
        <v>2663</v>
      </c>
      <c r="D1895" s="610" t="str">
        <f t="shared" si="135"/>
        <v>Фото</v>
      </c>
      <c r="E1895" s="227" t="s">
        <v>351</v>
      </c>
      <c r="F1895" s="51">
        <v>2.5</v>
      </c>
      <c r="G1895" s="48">
        <f t="shared" si="136"/>
        <v>93.25</v>
      </c>
      <c r="H1895" s="75"/>
      <c r="I1895" s="47">
        <f t="shared" si="137"/>
        <v>0</v>
      </c>
      <c r="J1895" s="47" t="s">
        <v>7406</v>
      </c>
      <c r="K1895" s="610"/>
    </row>
    <row r="1896" spans="1:11">
      <c r="A1896" s="37">
        <v>11620</v>
      </c>
      <c r="B1896" s="7" t="s">
        <v>137</v>
      </c>
      <c r="C1896" s="18" t="s">
        <v>756</v>
      </c>
      <c r="D1896" s="610" t="str">
        <f t="shared" si="135"/>
        <v>Фото</v>
      </c>
      <c r="E1896" s="235" t="s">
        <v>351</v>
      </c>
      <c r="F1896" s="65">
        <v>0.2</v>
      </c>
      <c r="G1896" s="48">
        <f t="shared" si="136"/>
        <v>7.46</v>
      </c>
      <c r="H1896" s="75"/>
      <c r="I1896" s="47">
        <f t="shared" si="137"/>
        <v>0</v>
      </c>
      <c r="J1896" s="47" t="s">
        <v>8072</v>
      </c>
      <c r="K1896" s="610"/>
    </row>
    <row r="1897" spans="1:11">
      <c r="A1897" s="37">
        <v>40566</v>
      </c>
      <c r="B1897" s="7" t="s">
        <v>137</v>
      </c>
      <c r="C1897" s="18" t="s">
        <v>4402</v>
      </c>
      <c r="D1897" s="610" t="str">
        <f t="shared" si="135"/>
        <v>Фото</v>
      </c>
      <c r="E1897" s="235" t="s">
        <v>351</v>
      </c>
      <c r="F1897" s="65">
        <v>0.1</v>
      </c>
      <c r="G1897" s="48">
        <f t="shared" si="136"/>
        <v>3.73</v>
      </c>
      <c r="H1897" s="75"/>
      <c r="I1897" s="47">
        <f t="shared" si="137"/>
        <v>0</v>
      </c>
      <c r="J1897" s="47" t="s">
        <v>6075</v>
      </c>
      <c r="K1897" s="610"/>
    </row>
    <row r="1898" spans="1:11">
      <c r="A1898" s="6">
        <v>28230</v>
      </c>
      <c r="B1898" s="23" t="s">
        <v>137</v>
      </c>
      <c r="C1898" s="31" t="s">
        <v>2503</v>
      </c>
      <c r="D1898" s="610" t="str">
        <f t="shared" si="135"/>
        <v>Фото</v>
      </c>
      <c r="E1898" s="72" t="s">
        <v>351</v>
      </c>
      <c r="F1898" s="51">
        <v>1.2</v>
      </c>
      <c r="G1898" s="48">
        <f t="shared" si="136"/>
        <v>44.76</v>
      </c>
      <c r="H1898" s="77"/>
      <c r="I1898" s="47">
        <f t="shared" si="137"/>
        <v>0</v>
      </c>
      <c r="J1898" s="47" t="s">
        <v>6107</v>
      </c>
      <c r="K1898" s="610"/>
    </row>
    <row r="1899" spans="1:11">
      <c r="A1899" s="37">
        <v>40562</v>
      </c>
      <c r="B1899" s="7" t="s">
        <v>137</v>
      </c>
      <c r="C1899" s="18" t="s">
        <v>1726</v>
      </c>
      <c r="D1899" s="610" t="str">
        <f t="shared" si="135"/>
        <v>Фото</v>
      </c>
      <c r="E1899" s="235" t="s">
        <v>351</v>
      </c>
      <c r="F1899" s="65">
        <v>0.3</v>
      </c>
      <c r="G1899" s="48">
        <f t="shared" si="136"/>
        <v>11.19</v>
      </c>
      <c r="H1899" s="75"/>
      <c r="I1899" s="47">
        <f t="shared" si="137"/>
        <v>0</v>
      </c>
      <c r="J1899" s="47" t="s">
        <v>6076</v>
      </c>
      <c r="K1899" s="610"/>
    </row>
    <row r="1900" spans="1:11">
      <c r="A1900" s="37">
        <v>16214</v>
      </c>
      <c r="B1900" s="24" t="s">
        <v>137</v>
      </c>
      <c r="C1900" s="18" t="s">
        <v>3122</v>
      </c>
      <c r="D1900" s="610" t="str">
        <f t="shared" si="135"/>
        <v>Фото</v>
      </c>
      <c r="E1900" s="235" t="s">
        <v>351</v>
      </c>
      <c r="F1900" s="65">
        <v>0.3</v>
      </c>
      <c r="G1900" s="48">
        <f t="shared" si="136"/>
        <v>11.19</v>
      </c>
      <c r="H1900" s="75"/>
      <c r="I1900" s="47">
        <f t="shared" si="137"/>
        <v>0</v>
      </c>
      <c r="J1900" s="47" t="s">
        <v>6072</v>
      </c>
      <c r="K1900" s="610"/>
    </row>
    <row r="1901" spans="1:11">
      <c r="A1901" s="10">
        <v>40306</v>
      </c>
      <c r="B1901" s="333" t="s">
        <v>135</v>
      </c>
      <c r="C1901" s="19" t="s">
        <v>1727</v>
      </c>
      <c r="D1901" s="610" t="str">
        <f t="shared" si="135"/>
        <v>Фото</v>
      </c>
      <c r="E1901" s="239" t="s">
        <v>351</v>
      </c>
      <c r="F1901" s="52">
        <v>2.8</v>
      </c>
      <c r="G1901" s="48">
        <f t="shared" si="136"/>
        <v>104.43999999999998</v>
      </c>
      <c r="H1901" s="77"/>
      <c r="I1901" s="47">
        <f t="shared" si="137"/>
        <v>0</v>
      </c>
      <c r="J1901" s="47" t="s">
        <v>6073</v>
      </c>
      <c r="K1901" s="610"/>
    </row>
    <row r="1902" spans="1:11">
      <c r="A1902" s="10">
        <v>12732</v>
      </c>
      <c r="B1902" s="455" t="s">
        <v>133</v>
      </c>
      <c r="C1902" s="19" t="s">
        <v>4403</v>
      </c>
      <c r="D1902" s="610" t="str">
        <f t="shared" si="135"/>
        <v>Фото</v>
      </c>
      <c r="E1902" s="239" t="s">
        <v>351</v>
      </c>
      <c r="F1902" s="52">
        <v>2.5</v>
      </c>
      <c r="G1902" s="48">
        <f t="shared" si="136"/>
        <v>93.25</v>
      </c>
      <c r="H1902" s="77"/>
      <c r="I1902" s="47">
        <f t="shared" si="137"/>
        <v>0</v>
      </c>
      <c r="J1902" s="47" t="s">
        <v>8470</v>
      </c>
      <c r="K1902" s="610"/>
    </row>
    <row r="1903" spans="1:11">
      <c r="A1903" s="10">
        <v>40303</v>
      </c>
      <c r="B1903" s="455" t="s">
        <v>133</v>
      </c>
      <c r="C1903" s="19" t="s">
        <v>1728</v>
      </c>
      <c r="D1903" s="610" t="str">
        <f t="shared" si="135"/>
        <v>Фото</v>
      </c>
      <c r="E1903" s="239" t="s">
        <v>351</v>
      </c>
      <c r="F1903" s="52">
        <v>2.5</v>
      </c>
      <c r="G1903" s="48">
        <f t="shared" si="136"/>
        <v>93.25</v>
      </c>
      <c r="H1903" s="77"/>
      <c r="I1903" s="47">
        <f t="shared" si="137"/>
        <v>0</v>
      </c>
      <c r="J1903" s="47" t="s">
        <v>6074</v>
      </c>
      <c r="K1903" s="610"/>
    </row>
    <row r="1904" spans="1:11">
      <c r="A1904" s="37">
        <v>16220</v>
      </c>
      <c r="B1904" s="24" t="s">
        <v>137</v>
      </c>
      <c r="C1904" s="18" t="s">
        <v>3395</v>
      </c>
      <c r="D1904" s="610" t="str">
        <f t="shared" si="135"/>
        <v>Фото</v>
      </c>
      <c r="E1904" s="235" t="s">
        <v>351</v>
      </c>
      <c r="F1904" s="49">
        <v>1.2</v>
      </c>
      <c r="G1904" s="48">
        <f t="shared" si="136"/>
        <v>44.76</v>
      </c>
      <c r="H1904" s="77"/>
      <c r="I1904" s="47">
        <f t="shared" si="137"/>
        <v>0</v>
      </c>
      <c r="J1904" s="47" t="s">
        <v>6067</v>
      </c>
      <c r="K1904" s="610"/>
    </row>
    <row r="1905" spans="1:11">
      <c r="A1905" s="37">
        <v>11625</v>
      </c>
      <c r="B1905" s="304" t="s">
        <v>204</v>
      </c>
      <c r="C1905" s="18" t="s">
        <v>3797</v>
      </c>
      <c r="D1905" s="610" t="str">
        <f t="shared" si="135"/>
        <v>Фото</v>
      </c>
      <c r="E1905" s="355" t="s">
        <v>351</v>
      </c>
      <c r="F1905" s="49">
        <v>3.5</v>
      </c>
      <c r="G1905" s="48">
        <f t="shared" si="136"/>
        <v>130.54999999999998</v>
      </c>
      <c r="H1905" s="77"/>
      <c r="I1905" s="47">
        <f t="shared" si="137"/>
        <v>0</v>
      </c>
      <c r="J1905" s="47" t="s">
        <v>8073</v>
      </c>
      <c r="K1905" s="610"/>
    </row>
    <row r="1906" spans="1:11">
      <c r="A1906" s="37">
        <v>11626</v>
      </c>
      <c r="B1906" s="304" t="s">
        <v>204</v>
      </c>
      <c r="C1906" s="18" t="s">
        <v>765</v>
      </c>
      <c r="D1906" s="610" t="str">
        <f t="shared" si="135"/>
        <v>Фото</v>
      </c>
      <c r="E1906" s="577" t="s">
        <v>351</v>
      </c>
      <c r="F1906" s="49">
        <v>3.5</v>
      </c>
      <c r="G1906" s="48">
        <f t="shared" si="136"/>
        <v>130.54999999999998</v>
      </c>
      <c r="H1906" s="77"/>
      <c r="I1906" s="47">
        <f t="shared" si="137"/>
        <v>0</v>
      </c>
      <c r="J1906" s="47" t="s">
        <v>8074</v>
      </c>
      <c r="K1906" s="610"/>
    </row>
    <row r="1907" spans="1:11">
      <c r="A1907" s="10">
        <v>11322</v>
      </c>
      <c r="B1907" s="24" t="s">
        <v>137</v>
      </c>
      <c r="C1907" s="19" t="s">
        <v>900</v>
      </c>
      <c r="D1907" s="610" t="str">
        <f t="shared" si="135"/>
        <v>Фото</v>
      </c>
      <c r="E1907" s="239" t="s">
        <v>351</v>
      </c>
      <c r="F1907" s="52">
        <v>3.5</v>
      </c>
      <c r="G1907" s="48">
        <f t="shared" si="136"/>
        <v>130.54999999999998</v>
      </c>
      <c r="H1907" s="75"/>
      <c r="I1907" s="47">
        <f t="shared" si="137"/>
        <v>0</v>
      </c>
      <c r="J1907" s="47" t="s">
        <v>6066</v>
      </c>
      <c r="K1907" s="610"/>
    </row>
    <row r="1908" spans="1:11">
      <c r="A1908" s="10">
        <v>19244</v>
      </c>
      <c r="B1908" s="24" t="s">
        <v>137</v>
      </c>
      <c r="C1908" s="19" t="s">
        <v>901</v>
      </c>
      <c r="D1908" s="610" t="str">
        <f t="shared" si="135"/>
        <v>Фото</v>
      </c>
      <c r="E1908" s="239" t="s">
        <v>351</v>
      </c>
      <c r="F1908" s="52">
        <v>3.5</v>
      </c>
      <c r="G1908" s="48">
        <f t="shared" si="136"/>
        <v>130.54999999999998</v>
      </c>
      <c r="H1908" s="75"/>
      <c r="I1908" s="47">
        <f t="shared" si="137"/>
        <v>0</v>
      </c>
      <c r="J1908" s="47" t="s">
        <v>6065</v>
      </c>
      <c r="K1908" s="610"/>
    </row>
    <row r="1909" spans="1:11">
      <c r="A1909" s="10">
        <v>11519</v>
      </c>
      <c r="B1909" s="7" t="s">
        <v>137</v>
      </c>
      <c r="C1909" s="19" t="s">
        <v>672</v>
      </c>
      <c r="D1909" s="610" t="str">
        <f t="shared" si="135"/>
        <v>Фото</v>
      </c>
      <c r="E1909" s="228" t="s">
        <v>351</v>
      </c>
      <c r="F1909" s="52">
        <v>0.4</v>
      </c>
      <c r="G1909" s="48">
        <f t="shared" si="136"/>
        <v>14.92</v>
      </c>
      <c r="H1909" s="75"/>
      <c r="I1909" s="47">
        <f t="shared" si="137"/>
        <v>0</v>
      </c>
      <c r="J1909" s="47" t="s">
        <v>6068</v>
      </c>
      <c r="K1909" s="610"/>
    </row>
    <row r="1910" spans="1:11">
      <c r="A1910" s="37">
        <v>16226</v>
      </c>
      <c r="B1910" s="7" t="s">
        <v>137</v>
      </c>
      <c r="C1910" s="18" t="s">
        <v>3747</v>
      </c>
      <c r="D1910" s="610" t="str">
        <f t="shared" si="135"/>
        <v>Фото</v>
      </c>
      <c r="E1910" s="239" t="s">
        <v>351</v>
      </c>
      <c r="F1910" s="65">
        <v>15</v>
      </c>
      <c r="G1910" s="48">
        <f t="shared" si="136"/>
        <v>559.5</v>
      </c>
      <c r="H1910" s="77"/>
      <c r="I1910" s="47">
        <f t="shared" si="137"/>
        <v>0</v>
      </c>
      <c r="J1910" s="47" t="s">
        <v>6005</v>
      </c>
      <c r="K1910" s="610"/>
    </row>
    <row r="1911" spans="1:11">
      <c r="A1911" s="37">
        <v>16229</v>
      </c>
      <c r="B1911" s="327" t="s">
        <v>369</v>
      </c>
      <c r="C1911" s="18" t="s">
        <v>252</v>
      </c>
      <c r="D1911" s="610" t="str">
        <f t="shared" si="135"/>
        <v>Фото</v>
      </c>
      <c r="E1911" s="239" t="s">
        <v>351</v>
      </c>
      <c r="F1911" s="65">
        <v>2</v>
      </c>
      <c r="G1911" s="48">
        <f t="shared" si="136"/>
        <v>74.599999999999994</v>
      </c>
      <c r="H1911" s="77"/>
      <c r="I1911" s="47">
        <f t="shared" si="137"/>
        <v>0</v>
      </c>
      <c r="J1911" s="47" t="s">
        <v>6096</v>
      </c>
      <c r="K1911" s="610"/>
    </row>
    <row r="1912" spans="1:11">
      <c r="A1912" s="37">
        <v>12755</v>
      </c>
      <c r="B1912" s="307" t="s">
        <v>182</v>
      </c>
      <c r="C1912" s="18" t="s">
        <v>3077</v>
      </c>
      <c r="D1912" s="610" t="str">
        <f t="shared" si="135"/>
        <v>Фото</v>
      </c>
      <c r="E1912" s="533" t="s">
        <v>134</v>
      </c>
      <c r="F1912" s="65">
        <v>2</v>
      </c>
      <c r="G1912" s="48">
        <f t="shared" si="136"/>
        <v>74.599999999999994</v>
      </c>
      <c r="H1912" s="77"/>
      <c r="I1912" s="47">
        <f t="shared" si="137"/>
        <v>0</v>
      </c>
      <c r="J1912" s="47" t="s">
        <v>8492</v>
      </c>
      <c r="K1912" s="610"/>
    </row>
    <row r="1913" spans="1:11">
      <c r="A1913" s="37">
        <v>15075</v>
      </c>
      <c r="B1913" s="24" t="s">
        <v>137</v>
      </c>
      <c r="C1913" s="18" t="s">
        <v>2502</v>
      </c>
      <c r="D1913" s="610" t="str">
        <f t="shared" si="135"/>
        <v>Фото</v>
      </c>
      <c r="E1913" s="239" t="s">
        <v>351</v>
      </c>
      <c r="F1913" s="49">
        <v>2.2000000000000002</v>
      </c>
      <c r="G1913" s="48">
        <f t="shared" si="136"/>
        <v>82.06</v>
      </c>
      <c r="H1913" s="77"/>
      <c r="I1913" s="47">
        <f t="shared" si="137"/>
        <v>0</v>
      </c>
      <c r="J1913" s="47" t="s">
        <v>6097</v>
      </c>
      <c r="K1913" s="610"/>
    </row>
    <row r="1914" spans="1:11">
      <c r="A1914" s="37">
        <v>12019</v>
      </c>
      <c r="B1914" s="455" t="s">
        <v>133</v>
      </c>
      <c r="C1914" s="18" t="s">
        <v>2597</v>
      </c>
      <c r="D1914" s="610" t="str">
        <f t="shared" si="135"/>
        <v>Фото</v>
      </c>
      <c r="E1914" s="252" t="s">
        <v>351</v>
      </c>
      <c r="F1914" s="65">
        <v>5.5</v>
      </c>
      <c r="G1914" s="48">
        <f t="shared" si="136"/>
        <v>205.14999999999998</v>
      </c>
      <c r="H1914" s="77"/>
      <c r="I1914" s="47">
        <f t="shared" si="137"/>
        <v>0</v>
      </c>
      <c r="J1914" s="47" t="s">
        <v>6011</v>
      </c>
      <c r="K1914" s="610"/>
    </row>
    <row r="1915" spans="1:11">
      <c r="A1915" s="37">
        <v>12768</v>
      </c>
      <c r="B1915" s="455" t="s">
        <v>133</v>
      </c>
      <c r="C1915" s="18" t="s">
        <v>3435</v>
      </c>
      <c r="D1915" s="610" t="str">
        <f t="shared" si="135"/>
        <v>Фото</v>
      </c>
      <c r="E1915" s="252" t="s">
        <v>351</v>
      </c>
      <c r="F1915" s="65">
        <v>6.5</v>
      </c>
      <c r="G1915" s="48">
        <f t="shared" si="136"/>
        <v>242.45</v>
      </c>
      <c r="H1915" s="77"/>
      <c r="I1915" s="47">
        <f t="shared" si="137"/>
        <v>0</v>
      </c>
      <c r="J1915" s="47" t="s">
        <v>8505</v>
      </c>
      <c r="K1915" s="610"/>
    </row>
    <row r="1916" spans="1:11">
      <c r="A1916" s="42">
        <v>19229</v>
      </c>
      <c r="B1916" s="349" t="s">
        <v>118</v>
      </c>
      <c r="C1916" s="18" t="s">
        <v>915</v>
      </c>
      <c r="D1916" s="610" t="str">
        <f t="shared" si="135"/>
        <v>Фото</v>
      </c>
      <c r="E1916" s="228" t="s">
        <v>351</v>
      </c>
      <c r="F1916" s="49">
        <v>7</v>
      </c>
      <c r="G1916" s="48">
        <f t="shared" si="136"/>
        <v>261.09999999999997</v>
      </c>
      <c r="H1916" s="77"/>
      <c r="I1916" s="47">
        <f t="shared" si="137"/>
        <v>0</v>
      </c>
      <c r="J1916" s="47" t="s">
        <v>6012</v>
      </c>
      <c r="K1916" s="610"/>
    </row>
    <row r="1917" spans="1:11">
      <c r="A1917" s="42">
        <v>12020</v>
      </c>
      <c r="B1917" s="351" t="s">
        <v>2387</v>
      </c>
      <c r="C1917" s="18" t="s">
        <v>2388</v>
      </c>
      <c r="D1917" s="610" t="str">
        <f t="shared" si="135"/>
        <v>Фото</v>
      </c>
      <c r="E1917" s="239" t="s">
        <v>351</v>
      </c>
      <c r="F1917" s="49">
        <v>7</v>
      </c>
      <c r="G1917" s="48">
        <f t="shared" si="136"/>
        <v>261.09999999999997</v>
      </c>
      <c r="H1917" s="77"/>
      <c r="I1917" s="47">
        <f t="shared" si="137"/>
        <v>0</v>
      </c>
      <c r="J1917" s="47" t="s">
        <v>7867</v>
      </c>
      <c r="K1917" s="610"/>
    </row>
    <row r="1918" spans="1:11">
      <c r="A1918" s="6">
        <v>34031</v>
      </c>
      <c r="B1918" s="350" t="s">
        <v>119</v>
      </c>
      <c r="C1918" s="18" t="s">
        <v>916</v>
      </c>
      <c r="D1918" s="610" t="str">
        <f t="shared" si="135"/>
        <v>Фото</v>
      </c>
      <c r="E1918" s="571" t="s">
        <v>134</v>
      </c>
      <c r="F1918" s="51">
        <v>5.5</v>
      </c>
      <c r="G1918" s="48">
        <f t="shared" si="136"/>
        <v>205.14999999999998</v>
      </c>
      <c r="H1918" s="75"/>
      <c r="I1918" s="47">
        <f t="shared" ref="I1918:I1949" si="138">F1918*H1918</f>
        <v>0</v>
      </c>
      <c r="J1918" s="47" t="s">
        <v>8188</v>
      </c>
      <c r="K1918" s="610"/>
    </row>
    <row r="1919" spans="1:11">
      <c r="A1919" s="6">
        <v>12767</v>
      </c>
      <c r="B1919" s="456" t="s">
        <v>2782</v>
      </c>
      <c r="C1919" s="18" t="s">
        <v>3434</v>
      </c>
      <c r="D1919" s="610" t="str">
        <f t="shared" si="135"/>
        <v>Фото</v>
      </c>
      <c r="E1919" s="228" t="s">
        <v>351</v>
      </c>
      <c r="F1919" s="51">
        <v>8</v>
      </c>
      <c r="G1919" s="48">
        <f t="shared" si="136"/>
        <v>298.39999999999998</v>
      </c>
      <c r="H1919" s="75"/>
      <c r="I1919" s="47">
        <f t="shared" si="138"/>
        <v>0</v>
      </c>
      <c r="J1919" s="47" t="s">
        <v>8504</v>
      </c>
      <c r="K1919" s="610"/>
    </row>
    <row r="1920" spans="1:11">
      <c r="A1920" s="37">
        <v>11250</v>
      </c>
      <c r="B1920" s="347" t="s">
        <v>89</v>
      </c>
      <c r="C1920" s="18" t="s">
        <v>3586</v>
      </c>
      <c r="D1920" s="610" t="str">
        <f t="shared" si="135"/>
        <v>Фото</v>
      </c>
      <c r="E1920" s="228" t="s">
        <v>351</v>
      </c>
      <c r="F1920" s="65">
        <v>2.5</v>
      </c>
      <c r="G1920" s="48">
        <f t="shared" si="136"/>
        <v>93.25</v>
      </c>
      <c r="H1920" s="77"/>
      <c r="I1920" s="47">
        <f t="shared" si="138"/>
        <v>0</v>
      </c>
      <c r="J1920" s="47" t="s">
        <v>6013</v>
      </c>
      <c r="K1920" s="610"/>
    </row>
    <row r="1921" spans="1:11">
      <c r="A1921" s="37">
        <v>11265</v>
      </c>
      <c r="B1921" s="455" t="s">
        <v>133</v>
      </c>
      <c r="C1921" s="18" t="s">
        <v>612</v>
      </c>
      <c r="D1921" s="610" t="str">
        <f t="shared" si="135"/>
        <v>Фото</v>
      </c>
      <c r="E1921" s="228" t="s">
        <v>351</v>
      </c>
      <c r="F1921" s="65">
        <v>5</v>
      </c>
      <c r="G1921" s="48">
        <f t="shared" si="136"/>
        <v>186.5</v>
      </c>
      <c r="H1921" s="77"/>
      <c r="I1921" s="47">
        <f t="shared" si="138"/>
        <v>0</v>
      </c>
      <c r="J1921" s="47" t="s">
        <v>6014</v>
      </c>
      <c r="K1921" s="610"/>
    </row>
    <row r="1922" spans="1:11">
      <c r="A1922" s="37">
        <v>11604</v>
      </c>
      <c r="B1922" s="7" t="s">
        <v>137</v>
      </c>
      <c r="C1922" s="18" t="s">
        <v>2288</v>
      </c>
      <c r="D1922" s="610" t="str">
        <f t="shared" si="135"/>
        <v>Фото</v>
      </c>
      <c r="E1922" s="228" t="s">
        <v>351</v>
      </c>
      <c r="F1922" s="65">
        <v>5.5</v>
      </c>
      <c r="G1922" s="48">
        <f t="shared" si="136"/>
        <v>205.14999999999998</v>
      </c>
      <c r="H1922" s="77"/>
      <c r="I1922" s="47">
        <f t="shared" si="138"/>
        <v>0</v>
      </c>
      <c r="J1922" s="47" t="s">
        <v>6057</v>
      </c>
      <c r="K1922" s="610"/>
    </row>
    <row r="1923" spans="1:11">
      <c r="A1923" s="37">
        <v>16253</v>
      </c>
      <c r="B1923" s="455" t="s">
        <v>133</v>
      </c>
      <c r="C1923" s="18" t="s">
        <v>3786</v>
      </c>
      <c r="D1923" s="610" t="str">
        <f t="shared" si="135"/>
        <v>Фото</v>
      </c>
      <c r="E1923" s="239" t="s">
        <v>351</v>
      </c>
      <c r="F1923" s="65">
        <v>6.5</v>
      </c>
      <c r="G1923" s="48">
        <f t="shared" si="136"/>
        <v>242.45</v>
      </c>
      <c r="H1923" s="77"/>
      <c r="I1923" s="47">
        <f t="shared" si="138"/>
        <v>0</v>
      </c>
      <c r="J1923" s="47" t="s">
        <v>6053</v>
      </c>
      <c r="K1923" s="610"/>
    </row>
    <row r="1924" spans="1:11">
      <c r="A1924" s="37">
        <v>16401</v>
      </c>
      <c r="B1924" s="455" t="s">
        <v>133</v>
      </c>
      <c r="C1924" s="21" t="s">
        <v>919</v>
      </c>
      <c r="D1924" s="610" t="str">
        <f t="shared" si="135"/>
        <v>Фото</v>
      </c>
      <c r="E1924" s="239" t="s">
        <v>351</v>
      </c>
      <c r="F1924" s="65">
        <v>2.5</v>
      </c>
      <c r="G1924" s="48">
        <f t="shared" si="136"/>
        <v>93.25</v>
      </c>
      <c r="H1924" s="77"/>
      <c r="I1924" s="47">
        <f t="shared" si="138"/>
        <v>0</v>
      </c>
      <c r="J1924" s="47" t="s">
        <v>6093</v>
      </c>
      <c r="K1924" s="610"/>
    </row>
    <row r="1925" spans="1:11">
      <c r="A1925" s="37">
        <v>16256</v>
      </c>
      <c r="B1925" s="455" t="s">
        <v>133</v>
      </c>
      <c r="C1925" s="18" t="s">
        <v>2038</v>
      </c>
      <c r="D1925" s="610" t="str">
        <f t="shared" si="135"/>
        <v>Фото</v>
      </c>
      <c r="E1925" s="239" t="s">
        <v>351</v>
      </c>
      <c r="F1925" s="65">
        <v>3.5</v>
      </c>
      <c r="G1925" s="48">
        <f t="shared" si="136"/>
        <v>130.54999999999998</v>
      </c>
      <c r="H1925" s="77"/>
      <c r="I1925" s="47">
        <f t="shared" si="138"/>
        <v>0</v>
      </c>
      <c r="J1925" s="47" t="s">
        <v>6084</v>
      </c>
      <c r="K1925" s="610"/>
    </row>
    <row r="1926" spans="1:11">
      <c r="A1926" s="37">
        <v>11939</v>
      </c>
      <c r="B1926" s="320" t="s">
        <v>140</v>
      </c>
      <c r="C1926" s="18" t="s">
        <v>3344</v>
      </c>
      <c r="D1926" s="610" t="str">
        <f t="shared" si="135"/>
        <v>Фото</v>
      </c>
      <c r="E1926" s="239" t="s">
        <v>351</v>
      </c>
      <c r="F1926" s="65">
        <v>3.5</v>
      </c>
      <c r="G1926" s="48">
        <f t="shared" si="136"/>
        <v>130.54999999999998</v>
      </c>
      <c r="H1926" s="77"/>
      <c r="I1926" s="47">
        <f t="shared" si="138"/>
        <v>0</v>
      </c>
      <c r="J1926" s="47" t="s">
        <v>7827</v>
      </c>
      <c r="K1926" s="610"/>
    </row>
    <row r="1927" spans="1:11">
      <c r="A1927" s="37">
        <v>12172</v>
      </c>
      <c r="B1927" s="320" t="s">
        <v>140</v>
      </c>
      <c r="C1927" s="18" t="s">
        <v>2564</v>
      </c>
      <c r="D1927" s="610" t="str">
        <f t="shared" ref="D1927:D1990" si="139">HYPERLINK(J1927,"Фото")</f>
        <v>Фото</v>
      </c>
      <c r="E1927" s="239" t="s">
        <v>351</v>
      </c>
      <c r="F1927" s="65">
        <v>3.5</v>
      </c>
      <c r="G1927" s="48">
        <f t="shared" si="136"/>
        <v>130.54999999999998</v>
      </c>
      <c r="H1927" s="77"/>
      <c r="I1927" s="47">
        <f t="shared" si="138"/>
        <v>0</v>
      </c>
      <c r="J1927" s="47" t="s">
        <v>8290</v>
      </c>
      <c r="K1927" s="610"/>
    </row>
    <row r="1928" spans="1:11">
      <c r="A1928" s="37">
        <v>16257</v>
      </c>
      <c r="B1928" s="455" t="s">
        <v>133</v>
      </c>
      <c r="C1928" s="18" t="s">
        <v>2039</v>
      </c>
      <c r="D1928" s="610" t="str">
        <f t="shared" si="139"/>
        <v>Фото</v>
      </c>
      <c r="E1928" s="239" t="s">
        <v>351</v>
      </c>
      <c r="F1928" s="65">
        <v>3.5</v>
      </c>
      <c r="G1928" s="48">
        <f t="shared" si="136"/>
        <v>130.54999999999998</v>
      </c>
      <c r="H1928" s="77"/>
      <c r="I1928" s="47">
        <f t="shared" si="138"/>
        <v>0</v>
      </c>
      <c r="J1928" s="47" t="s">
        <v>6085</v>
      </c>
      <c r="K1928" s="610"/>
    </row>
    <row r="1929" spans="1:11">
      <c r="A1929" s="37">
        <v>16259</v>
      </c>
      <c r="B1929" s="455" t="s">
        <v>133</v>
      </c>
      <c r="C1929" s="18" t="s">
        <v>2040</v>
      </c>
      <c r="D1929" s="610" t="str">
        <f t="shared" si="139"/>
        <v>Фото</v>
      </c>
      <c r="E1929" s="239" t="s">
        <v>351</v>
      </c>
      <c r="F1929" s="65">
        <v>3.5</v>
      </c>
      <c r="G1929" s="48">
        <f t="shared" si="136"/>
        <v>130.54999999999998</v>
      </c>
      <c r="H1929" s="77"/>
      <c r="I1929" s="47">
        <f t="shared" si="138"/>
        <v>0</v>
      </c>
      <c r="J1929" s="47" t="s">
        <v>6086</v>
      </c>
      <c r="K1929" s="610"/>
    </row>
    <row r="1930" spans="1:11">
      <c r="A1930" s="37">
        <v>11938</v>
      </c>
      <c r="B1930" s="320" t="s">
        <v>140</v>
      </c>
      <c r="C1930" s="18" t="s">
        <v>2565</v>
      </c>
      <c r="D1930" s="610" t="str">
        <f t="shared" si="139"/>
        <v>Фото</v>
      </c>
      <c r="E1930" s="239" t="s">
        <v>351</v>
      </c>
      <c r="F1930" s="65">
        <v>3.5</v>
      </c>
      <c r="G1930" s="48">
        <f t="shared" si="136"/>
        <v>130.54999999999998</v>
      </c>
      <c r="H1930" s="77"/>
      <c r="I1930" s="47">
        <f t="shared" si="138"/>
        <v>0</v>
      </c>
      <c r="J1930" s="47" t="s">
        <v>7826</v>
      </c>
      <c r="K1930" s="610"/>
    </row>
    <row r="1931" spans="1:11">
      <c r="A1931" s="37">
        <v>16267</v>
      </c>
      <c r="B1931" s="24" t="s">
        <v>137</v>
      </c>
      <c r="C1931" s="18" t="s">
        <v>887</v>
      </c>
      <c r="D1931" s="610" t="str">
        <f t="shared" si="139"/>
        <v>Фото</v>
      </c>
      <c r="E1931" s="239" t="s">
        <v>351</v>
      </c>
      <c r="F1931" s="65">
        <v>3.5</v>
      </c>
      <c r="G1931" s="48">
        <f t="shared" si="136"/>
        <v>130.54999999999998</v>
      </c>
      <c r="H1931" s="77"/>
      <c r="I1931" s="47">
        <f t="shared" si="138"/>
        <v>0</v>
      </c>
      <c r="J1931" s="47" t="s">
        <v>6054</v>
      </c>
      <c r="K1931" s="610"/>
    </row>
    <row r="1932" spans="1:11">
      <c r="A1932" s="37">
        <v>40703</v>
      </c>
      <c r="B1932" s="455" t="s">
        <v>133</v>
      </c>
      <c r="C1932" s="21" t="s">
        <v>203</v>
      </c>
      <c r="D1932" s="610" t="str">
        <f t="shared" si="139"/>
        <v>Фото</v>
      </c>
      <c r="E1932" s="239" t="s">
        <v>351</v>
      </c>
      <c r="F1932" s="49">
        <v>2.5</v>
      </c>
      <c r="G1932" s="48">
        <f t="shared" si="136"/>
        <v>93.25</v>
      </c>
      <c r="H1932" s="77"/>
      <c r="I1932" s="47">
        <f t="shared" si="138"/>
        <v>0</v>
      </c>
      <c r="J1932" s="47" t="s">
        <v>6090</v>
      </c>
      <c r="K1932" s="610"/>
    </row>
    <row r="1933" spans="1:11">
      <c r="A1933" s="37">
        <v>16266</v>
      </c>
      <c r="B1933" s="24" t="s">
        <v>137</v>
      </c>
      <c r="C1933" s="18" t="s">
        <v>2041</v>
      </c>
      <c r="D1933" s="610" t="str">
        <f t="shared" si="139"/>
        <v>Фото</v>
      </c>
      <c r="E1933" s="239" t="s">
        <v>351</v>
      </c>
      <c r="F1933" s="65">
        <v>2</v>
      </c>
      <c r="G1933" s="48">
        <f t="shared" si="136"/>
        <v>74.599999999999994</v>
      </c>
      <c r="H1933" s="77"/>
      <c r="I1933" s="47">
        <f t="shared" si="138"/>
        <v>0</v>
      </c>
      <c r="J1933" s="47" t="s">
        <v>6055</v>
      </c>
      <c r="K1933" s="610"/>
    </row>
    <row r="1934" spans="1:11">
      <c r="A1934" s="37">
        <v>16271</v>
      </c>
      <c r="B1934" s="24" t="s">
        <v>137</v>
      </c>
      <c r="C1934" s="18" t="s">
        <v>2988</v>
      </c>
      <c r="D1934" s="610" t="str">
        <f t="shared" si="139"/>
        <v>Фото</v>
      </c>
      <c r="E1934" s="533" t="s">
        <v>134</v>
      </c>
      <c r="F1934" s="65">
        <v>1</v>
      </c>
      <c r="G1934" s="48">
        <f t="shared" si="136"/>
        <v>37.299999999999997</v>
      </c>
      <c r="H1934" s="77"/>
      <c r="I1934" s="47">
        <f t="shared" si="138"/>
        <v>0</v>
      </c>
      <c r="J1934" s="47" t="s">
        <v>6109</v>
      </c>
      <c r="K1934" s="610"/>
    </row>
    <row r="1935" spans="1:11">
      <c r="A1935" s="37">
        <v>16269</v>
      </c>
      <c r="B1935" s="303" t="s">
        <v>73</v>
      </c>
      <c r="C1935" s="21" t="s">
        <v>1010</v>
      </c>
      <c r="D1935" s="610" t="str">
        <f t="shared" si="139"/>
        <v>Фото</v>
      </c>
      <c r="E1935" s="239" t="s">
        <v>351</v>
      </c>
      <c r="F1935" s="65">
        <v>0.4</v>
      </c>
      <c r="G1935" s="48">
        <f t="shared" si="136"/>
        <v>14.92</v>
      </c>
      <c r="H1935" s="77"/>
      <c r="I1935" s="47">
        <f t="shared" si="138"/>
        <v>0</v>
      </c>
      <c r="J1935" s="47" t="s">
        <v>6255</v>
      </c>
      <c r="K1935" s="610"/>
    </row>
    <row r="1936" spans="1:11">
      <c r="A1936" s="37">
        <v>11709</v>
      </c>
      <c r="B1936" s="460" t="s">
        <v>787</v>
      </c>
      <c r="C1936" s="18" t="s">
        <v>3232</v>
      </c>
      <c r="D1936" s="610" t="str">
        <f t="shared" si="139"/>
        <v>Фото</v>
      </c>
      <c r="E1936" s="533" t="s">
        <v>134</v>
      </c>
      <c r="F1936" s="65">
        <v>2</v>
      </c>
      <c r="G1936" s="48">
        <f t="shared" si="136"/>
        <v>74.599999999999994</v>
      </c>
      <c r="H1936" s="77"/>
      <c r="I1936" s="47">
        <f t="shared" si="138"/>
        <v>0</v>
      </c>
      <c r="J1936" s="47" t="s">
        <v>7097</v>
      </c>
      <c r="K1936" s="610"/>
    </row>
    <row r="1937" spans="1:11">
      <c r="A1937" s="37">
        <v>11711</v>
      </c>
      <c r="B1937" s="460" t="s">
        <v>787</v>
      </c>
      <c r="C1937" s="18" t="s">
        <v>3220</v>
      </c>
      <c r="D1937" s="610" t="str">
        <f t="shared" si="139"/>
        <v>Фото</v>
      </c>
      <c r="E1937" s="228" t="s">
        <v>351</v>
      </c>
      <c r="F1937" s="65">
        <v>0.8</v>
      </c>
      <c r="G1937" s="48">
        <f t="shared" si="136"/>
        <v>29.84</v>
      </c>
      <c r="H1937" s="77"/>
      <c r="I1937" s="47">
        <f t="shared" si="138"/>
        <v>0</v>
      </c>
      <c r="J1937" s="47" t="s">
        <v>7099</v>
      </c>
      <c r="K1937" s="610"/>
    </row>
    <row r="1938" spans="1:11">
      <c r="A1938" s="37">
        <v>11707</v>
      </c>
      <c r="B1938" s="460" t="s">
        <v>787</v>
      </c>
      <c r="C1938" s="18" t="s">
        <v>3221</v>
      </c>
      <c r="D1938" s="610" t="str">
        <f t="shared" si="139"/>
        <v>Фото</v>
      </c>
      <c r="E1938" s="228" t="s">
        <v>351</v>
      </c>
      <c r="F1938" s="65">
        <v>0.4</v>
      </c>
      <c r="G1938" s="48">
        <f t="shared" si="136"/>
        <v>14.92</v>
      </c>
      <c r="H1938" s="77"/>
      <c r="I1938" s="47">
        <f t="shared" si="138"/>
        <v>0</v>
      </c>
      <c r="J1938" s="47" t="s">
        <v>7095</v>
      </c>
      <c r="K1938" s="610"/>
    </row>
    <row r="1939" spans="1:11">
      <c r="A1939" s="37">
        <v>11708</v>
      </c>
      <c r="B1939" s="460" t="s">
        <v>787</v>
      </c>
      <c r="C1939" s="18" t="s">
        <v>3215</v>
      </c>
      <c r="D1939" s="610" t="str">
        <f t="shared" si="139"/>
        <v>Фото</v>
      </c>
      <c r="E1939" s="228" t="s">
        <v>351</v>
      </c>
      <c r="F1939" s="65">
        <v>0.4</v>
      </c>
      <c r="G1939" s="48">
        <f t="shared" si="136"/>
        <v>14.92</v>
      </c>
      <c r="H1939" s="77"/>
      <c r="I1939" s="47">
        <f t="shared" si="138"/>
        <v>0</v>
      </c>
      <c r="J1939" s="47" t="s">
        <v>7096</v>
      </c>
      <c r="K1939" s="610"/>
    </row>
    <row r="1940" spans="1:11">
      <c r="A1940" s="37">
        <v>11676</v>
      </c>
      <c r="B1940" s="313" t="s">
        <v>4080</v>
      </c>
      <c r="C1940" s="18" t="s">
        <v>2395</v>
      </c>
      <c r="D1940" s="610" t="str">
        <f t="shared" si="139"/>
        <v>Фото</v>
      </c>
      <c r="E1940" s="228" t="s">
        <v>351</v>
      </c>
      <c r="F1940" s="65">
        <v>2</v>
      </c>
      <c r="G1940" s="48">
        <f t="shared" si="136"/>
        <v>74.599999999999994</v>
      </c>
      <c r="H1940" s="77"/>
      <c r="I1940" s="47">
        <f t="shared" si="138"/>
        <v>0</v>
      </c>
      <c r="J1940" s="47" t="s">
        <v>6985</v>
      </c>
      <c r="K1940" s="610"/>
    </row>
    <row r="1941" spans="1:11">
      <c r="A1941" s="37">
        <v>11681</v>
      </c>
      <c r="B1941" s="313" t="s">
        <v>4080</v>
      </c>
      <c r="C1941" s="18" t="s">
        <v>1011</v>
      </c>
      <c r="D1941" s="610" t="str">
        <f t="shared" si="139"/>
        <v>Фото</v>
      </c>
      <c r="E1941" s="228" t="s">
        <v>351</v>
      </c>
      <c r="F1941" s="65">
        <v>2</v>
      </c>
      <c r="G1941" s="48">
        <f t="shared" si="136"/>
        <v>74.599999999999994</v>
      </c>
      <c r="H1941" s="77"/>
      <c r="I1941" s="47">
        <f t="shared" si="138"/>
        <v>0</v>
      </c>
      <c r="J1941" s="47" t="s">
        <v>6987</v>
      </c>
      <c r="K1941" s="610"/>
    </row>
    <row r="1942" spans="1:11">
      <c r="A1942" s="37">
        <v>16272</v>
      </c>
      <c r="B1942" s="312" t="s">
        <v>160</v>
      </c>
      <c r="C1942" s="18" t="s">
        <v>2417</v>
      </c>
      <c r="D1942" s="610" t="str">
        <f t="shared" si="139"/>
        <v>Фото</v>
      </c>
      <c r="E1942" s="533" t="s">
        <v>4373</v>
      </c>
      <c r="F1942" s="65">
        <v>0.4</v>
      </c>
      <c r="G1942" s="48">
        <f t="shared" si="136"/>
        <v>14.92</v>
      </c>
      <c r="H1942" s="77"/>
      <c r="I1942" s="47">
        <f t="shared" si="138"/>
        <v>0</v>
      </c>
      <c r="J1942" s="47" t="s">
        <v>7863</v>
      </c>
      <c r="K1942" s="610"/>
    </row>
    <row r="1943" spans="1:11">
      <c r="A1943" s="37">
        <v>11710</v>
      </c>
      <c r="B1943" s="460" t="s">
        <v>787</v>
      </c>
      <c r="C1943" s="18" t="s">
        <v>788</v>
      </c>
      <c r="D1943" s="610" t="str">
        <f t="shared" si="139"/>
        <v>Фото</v>
      </c>
      <c r="E1943" s="228" t="s">
        <v>351</v>
      </c>
      <c r="F1943" s="65">
        <v>2</v>
      </c>
      <c r="G1943" s="48">
        <f t="shared" si="136"/>
        <v>74.599999999999994</v>
      </c>
      <c r="H1943" s="77"/>
      <c r="I1943" s="47">
        <f t="shared" si="138"/>
        <v>0</v>
      </c>
      <c r="J1943" s="47" t="s">
        <v>7098</v>
      </c>
      <c r="K1943" s="610"/>
    </row>
    <row r="1944" spans="1:11">
      <c r="A1944" s="37">
        <v>16363</v>
      </c>
      <c r="B1944" s="24" t="s">
        <v>137</v>
      </c>
      <c r="C1944" s="18" t="s">
        <v>888</v>
      </c>
      <c r="D1944" s="610" t="str">
        <f t="shared" si="139"/>
        <v>Фото</v>
      </c>
      <c r="E1944" s="239" t="s">
        <v>351</v>
      </c>
      <c r="F1944" s="65">
        <v>2.2999999999999998</v>
      </c>
      <c r="G1944" s="48">
        <f t="shared" si="136"/>
        <v>85.789999999999992</v>
      </c>
      <c r="H1944" s="77"/>
      <c r="I1944" s="47">
        <f t="shared" si="138"/>
        <v>0</v>
      </c>
      <c r="J1944" s="47" t="s">
        <v>6098</v>
      </c>
      <c r="K1944" s="610"/>
    </row>
    <row r="1945" spans="1:11">
      <c r="A1945" s="37">
        <v>40099</v>
      </c>
      <c r="B1945" s="354" t="s">
        <v>21</v>
      </c>
      <c r="C1945" s="18" t="s">
        <v>4142</v>
      </c>
      <c r="D1945" s="610" t="str">
        <f t="shared" si="139"/>
        <v>Фото</v>
      </c>
      <c r="E1945" s="239" t="s">
        <v>351</v>
      </c>
      <c r="F1945" s="65">
        <v>1</v>
      </c>
      <c r="G1945" s="48">
        <f t="shared" si="136"/>
        <v>37.299999999999997</v>
      </c>
      <c r="H1945" s="77"/>
      <c r="I1945" s="47">
        <f t="shared" si="138"/>
        <v>0</v>
      </c>
      <c r="J1945" s="47" t="s">
        <v>6108</v>
      </c>
      <c r="K1945" s="610"/>
    </row>
    <row r="1946" spans="1:11" ht="14.4">
      <c r="A1946" s="37">
        <v>40538</v>
      </c>
      <c r="B1946" s="24" t="s">
        <v>137</v>
      </c>
      <c r="C1946" s="18" t="s">
        <v>889</v>
      </c>
      <c r="D1946" s="610" t="str">
        <f t="shared" si="139"/>
        <v>Фото</v>
      </c>
      <c r="E1946" s="569" t="s">
        <v>134</v>
      </c>
      <c r="F1946" s="64">
        <v>20</v>
      </c>
      <c r="G1946" s="48">
        <f t="shared" si="136"/>
        <v>746</v>
      </c>
      <c r="H1946" s="77"/>
      <c r="I1946" s="47">
        <f t="shared" si="138"/>
        <v>0</v>
      </c>
      <c r="J1946" s="47" t="s">
        <v>6000</v>
      </c>
      <c r="K1946" s="610"/>
    </row>
    <row r="1947" spans="1:11">
      <c r="A1947" s="10">
        <v>19233</v>
      </c>
      <c r="B1947" s="24" t="s">
        <v>137</v>
      </c>
      <c r="C1947" s="19" t="s">
        <v>3444</v>
      </c>
      <c r="D1947" s="610" t="str">
        <f t="shared" si="139"/>
        <v>Фото</v>
      </c>
      <c r="E1947" s="239" t="s">
        <v>351</v>
      </c>
      <c r="F1947" s="52">
        <v>11</v>
      </c>
      <c r="G1947" s="48">
        <f t="shared" si="136"/>
        <v>410.29999999999995</v>
      </c>
      <c r="H1947" s="75"/>
      <c r="I1947" s="47">
        <f t="shared" si="138"/>
        <v>0</v>
      </c>
      <c r="J1947" s="47" t="s">
        <v>6020</v>
      </c>
      <c r="K1947" s="610"/>
    </row>
    <row r="1948" spans="1:11">
      <c r="A1948" s="37">
        <v>16278</v>
      </c>
      <c r="B1948" s="24" t="s">
        <v>137</v>
      </c>
      <c r="C1948" s="18" t="s">
        <v>890</v>
      </c>
      <c r="D1948" s="610" t="str">
        <f t="shared" si="139"/>
        <v>Фото</v>
      </c>
      <c r="E1948" s="239" t="s">
        <v>351</v>
      </c>
      <c r="F1948" s="49">
        <v>11</v>
      </c>
      <c r="G1948" s="48">
        <f t="shared" si="136"/>
        <v>410.29999999999995</v>
      </c>
      <c r="H1948" s="77"/>
      <c r="I1948" s="47">
        <f t="shared" si="138"/>
        <v>0</v>
      </c>
      <c r="J1948" s="47" t="s">
        <v>6010</v>
      </c>
      <c r="K1948" s="610"/>
    </row>
    <row r="1949" spans="1:11">
      <c r="A1949" s="10">
        <v>19245</v>
      </c>
      <c r="B1949" s="348" t="s">
        <v>32</v>
      </c>
      <c r="C1949" s="21" t="s">
        <v>890</v>
      </c>
      <c r="D1949" s="610" t="str">
        <f t="shared" si="139"/>
        <v>Фото</v>
      </c>
      <c r="E1949" s="533" t="s">
        <v>134</v>
      </c>
      <c r="F1949" s="52">
        <v>13</v>
      </c>
      <c r="G1949" s="48">
        <f t="shared" si="136"/>
        <v>484.9</v>
      </c>
      <c r="H1949" s="77"/>
      <c r="I1949" s="47">
        <f t="shared" si="138"/>
        <v>0</v>
      </c>
      <c r="J1949" s="47" t="s">
        <v>6009</v>
      </c>
      <c r="K1949" s="610"/>
    </row>
    <row r="1950" spans="1:11">
      <c r="A1950" s="37">
        <v>16383</v>
      </c>
      <c r="B1950" s="322" t="s">
        <v>48</v>
      </c>
      <c r="C1950" s="21" t="s">
        <v>1720</v>
      </c>
      <c r="D1950" s="610" t="str">
        <f t="shared" si="139"/>
        <v>Фото</v>
      </c>
      <c r="E1950" s="235" t="s">
        <v>351</v>
      </c>
      <c r="F1950" s="65">
        <v>7</v>
      </c>
      <c r="G1950" s="48">
        <f t="shared" ref="G1950:G1986" si="140">I$2*F1950</f>
        <v>261.09999999999997</v>
      </c>
      <c r="H1950" s="77"/>
      <c r="I1950" s="47">
        <f t="shared" ref="I1950:I1981" si="141">F1950*H1950</f>
        <v>0</v>
      </c>
      <c r="J1950" s="47" t="s">
        <v>6034</v>
      </c>
      <c r="K1950" s="610"/>
    </row>
    <row r="1951" spans="1:11">
      <c r="A1951" s="6">
        <v>29005</v>
      </c>
      <c r="B1951" s="2" t="s">
        <v>137</v>
      </c>
      <c r="C1951" s="32" t="s">
        <v>565</v>
      </c>
      <c r="D1951" s="610" t="str">
        <f t="shared" si="139"/>
        <v>Фото</v>
      </c>
      <c r="E1951" s="72" t="s">
        <v>351</v>
      </c>
      <c r="F1951" s="51">
        <v>2.5</v>
      </c>
      <c r="G1951" s="48">
        <f t="shared" si="140"/>
        <v>93.25</v>
      </c>
      <c r="H1951" s="77"/>
      <c r="I1951" s="47">
        <f t="shared" si="141"/>
        <v>0</v>
      </c>
      <c r="J1951" s="47" t="s">
        <v>6049</v>
      </c>
      <c r="K1951" s="610"/>
    </row>
    <row r="1952" spans="1:11">
      <c r="A1952" s="6">
        <v>12939</v>
      </c>
      <c r="B1952" s="2" t="s">
        <v>137</v>
      </c>
      <c r="C1952" s="32" t="s">
        <v>3266</v>
      </c>
      <c r="D1952" s="610" t="str">
        <f t="shared" si="139"/>
        <v>Фото</v>
      </c>
      <c r="E1952" s="72" t="s">
        <v>351</v>
      </c>
      <c r="F1952" s="51">
        <v>3</v>
      </c>
      <c r="G1952" s="48">
        <f t="shared" si="140"/>
        <v>111.89999999999999</v>
      </c>
      <c r="H1952" s="77"/>
      <c r="I1952" s="47">
        <f t="shared" si="141"/>
        <v>0</v>
      </c>
      <c r="J1952" s="47" t="s">
        <v>8662</v>
      </c>
      <c r="K1952" s="610"/>
    </row>
    <row r="1953" spans="1:11">
      <c r="A1953" s="6">
        <v>12940</v>
      </c>
      <c r="B1953" s="2" t="s">
        <v>137</v>
      </c>
      <c r="C1953" s="32" t="s">
        <v>3267</v>
      </c>
      <c r="D1953" s="610" t="str">
        <f t="shared" si="139"/>
        <v>Фото</v>
      </c>
      <c r="E1953" s="72" t="s">
        <v>351</v>
      </c>
      <c r="F1953" s="51">
        <v>2.5</v>
      </c>
      <c r="G1953" s="48">
        <f t="shared" si="140"/>
        <v>93.25</v>
      </c>
      <c r="H1953" s="77"/>
      <c r="I1953" s="47">
        <f t="shared" si="141"/>
        <v>0</v>
      </c>
      <c r="J1953" s="47" t="s">
        <v>8663</v>
      </c>
      <c r="K1953" s="610"/>
    </row>
    <row r="1954" spans="1:11">
      <c r="A1954" s="6">
        <v>27325</v>
      </c>
      <c r="B1954" s="23" t="s">
        <v>137</v>
      </c>
      <c r="C1954" s="32" t="s">
        <v>1721</v>
      </c>
      <c r="D1954" s="610" t="str">
        <f t="shared" si="139"/>
        <v>Фото</v>
      </c>
      <c r="E1954" s="72" t="s">
        <v>351</v>
      </c>
      <c r="F1954" s="51">
        <v>3</v>
      </c>
      <c r="G1954" s="48">
        <f t="shared" si="140"/>
        <v>111.89999999999999</v>
      </c>
      <c r="H1954" s="77"/>
      <c r="I1954" s="47">
        <f t="shared" si="141"/>
        <v>0</v>
      </c>
      <c r="J1954" s="47" t="s">
        <v>6047</v>
      </c>
      <c r="K1954" s="610"/>
    </row>
    <row r="1955" spans="1:11">
      <c r="A1955" s="9">
        <v>27326</v>
      </c>
      <c r="B1955" s="24" t="s">
        <v>137</v>
      </c>
      <c r="C1955" s="19" t="s">
        <v>935</v>
      </c>
      <c r="D1955" s="610" t="str">
        <f t="shared" si="139"/>
        <v>Фото</v>
      </c>
      <c r="E1955" s="235" t="s">
        <v>351</v>
      </c>
      <c r="F1955" s="52">
        <v>3</v>
      </c>
      <c r="G1955" s="48">
        <f t="shared" si="140"/>
        <v>111.89999999999999</v>
      </c>
      <c r="H1955" s="77"/>
      <c r="I1955" s="47">
        <f t="shared" si="141"/>
        <v>0</v>
      </c>
      <c r="J1955" s="47" t="s">
        <v>6048</v>
      </c>
      <c r="K1955" s="610"/>
    </row>
    <row r="1956" spans="1:11">
      <c r="A1956" s="9">
        <v>11525</v>
      </c>
      <c r="B1956" s="7" t="s">
        <v>137</v>
      </c>
      <c r="C1956" s="19" t="s">
        <v>682</v>
      </c>
      <c r="D1956" s="610" t="str">
        <f t="shared" si="139"/>
        <v>Фото</v>
      </c>
      <c r="E1956" s="235" t="s">
        <v>351</v>
      </c>
      <c r="F1956" s="52">
        <v>2.5</v>
      </c>
      <c r="G1956" s="48">
        <f t="shared" si="140"/>
        <v>93.25</v>
      </c>
      <c r="H1956" s="77"/>
      <c r="I1956" s="47">
        <f t="shared" si="141"/>
        <v>0</v>
      </c>
      <c r="J1956" s="47" t="s">
        <v>6050</v>
      </c>
      <c r="K1956" s="610"/>
    </row>
    <row r="1957" spans="1:11">
      <c r="A1957" s="42">
        <v>19224</v>
      </c>
      <c r="B1957" s="24" t="s">
        <v>137</v>
      </c>
      <c r="C1957" s="21" t="s">
        <v>2969</v>
      </c>
      <c r="D1957" s="610" t="str">
        <f t="shared" si="139"/>
        <v>Фото</v>
      </c>
      <c r="E1957" s="235" t="s">
        <v>351</v>
      </c>
      <c r="F1957" s="49">
        <v>3</v>
      </c>
      <c r="G1957" s="48">
        <f t="shared" si="140"/>
        <v>111.89999999999999</v>
      </c>
      <c r="H1957" s="75"/>
      <c r="I1957" s="47">
        <f t="shared" si="141"/>
        <v>0</v>
      </c>
      <c r="J1957" s="47" t="s">
        <v>6052</v>
      </c>
      <c r="K1957" s="610"/>
    </row>
    <row r="1958" spans="1:11">
      <c r="A1958" s="42">
        <v>19225</v>
      </c>
      <c r="B1958" s="24" t="s">
        <v>137</v>
      </c>
      <c r="C1958" s="21" t="s">
        <v>2956</v>
      </c>
      <c r="D1958" s="610" t="str">
        <f t="shared" si="139"/>
        <v>Фото</v>
      </c>
      <c r="E1958" s="235" t="s">
        <v>351</v>
      </c>
      <c r="F1958" s="49">
        <v>3.5</v>
      </c>
      <c r="G1958" s="48">
        <f t="shared" si="140"/>
        <v>130.54999999999998</v>
      </c>
      <c r="H1958" s="75"/>
      <c r="I1958" s="47">
        <f t="shared" si="141"/>
        <v>0</v>
      </c>
      <c r="J1958" s="47" t="s">
        <v>6051</v>
      </c>
      <c r="K1958" s="610"/>
    </row>
    <row r="1959" spans="1:11">
      <c r="A1959" s="42">
        <v>19221</v>
      </c>
      <c r="B1959" s="24" t="s">
        <v>137</v>
      </c>
      <c r="C1959" s="19" t="s">
        <v>983</v>
      </c>
      <c r="D1959" s="610" t="str">
        <f t="shared" si="139"/>
        <v>Фото</v>
      </c>
      <c r="E1959" s="239" t="s">
        <v>351</v>
      </c>
      <c r="F1959" s="49">
        <v>10</v>
      </c>
      <c r="G1959" s="48">
        <f t="shared" si="140"/>
        <v>373</v>
      </c>
      <c r="H1959" s="77"/>
      <c r="I1959" s="47">
        <f t="shared" si="141"/>
        <v>0</v>
      </c>
      <c r="J1959" s="47" t="s">
        <v>6018</v>
      </c>
      <c r="K1959" s="610"/>
    </row>
    <row r="1960" spans="1:11">
      <c r="A1960" s="37">
        <v>15062</v>
      </c>
      <c r="B1960" s="24" t="s">
        <v>137</v>
      </c>
      <c r="C1960" s="18" t="s">
        <v>2289</v>
      </c>
      <c r="D1960" s="610" t="str">
        <f t="shared" si="139"/>
        <v>Фото</v>
      </c>
      <c r="E1960" s="235" t="s">
        <v>351</v>
      </c>
      <c r="F1960" s="65">
        <v>11</v>
      </c>
      <c r="G1960" s="48">
        <f t="shared" si="140"/>
        <v>410.29999999999995</v>
      </c>
      <c r="H1960" s="77"/>
      <c r="I1960" s="47">
        <f t="shared" si="141"/>
        <v>0</v>
      </c>
      <c r="J1960" s="47" t="s">
        <v>6015</v>
      </c>
      <c r="K1960" s="610"/>
    </row>
    <row r="1961" spans="1:11">
      <c r="A1961" s="10">
        <v>19238</v>
      </c>
      <c r="B1961" s="24" t="s">
        <v>137</v>
      </c>
      <c r="C1961" s="19" t="s">
        <v>1550</v>
      </c>
      <c r="D1961" s="610" t="str">
        <f t="shared" si="139"/>
        <v>Фото</v>
      </c>
      <c r="E1961" s="235" t="s">
        <v>351</v>
      </c>
      <c r="F1961" s="52">
        <v>18</v>
      </c>
      <c r="G1961" s="48">
        <f t="shared" si="140"/>
        <v>671.4</v>
      </c>
      <c r="H1961" s="77"/>
      <c r="I1961" s="47">
        <f t="shared" si="141"/>
        <v>0</v>
      </c>
      <c r="J1961" s="47" t="s">
        <v>6004</v>
      </c>
      <c r="K1961" s="610"/>
    </row>
    <row r="1962" spans="1:11">
      <c r="A1962" s="10">
        <v>19237</v>
      </c>
      <c r="B1962" s="24" t="s">
        <v>137</v>
      </c>
      <c r="C1962" s="19" t="s">
        <v>1551</v>
      </c>
      <c r="D1962" s="610" t="str">
        <f t="shared" si="139"/>
        <v>Фото</v>
      </c>
      <c r="E1962" s="235" t="s">
        <v>351</v>
      </c>
      <c r="F1962" s="52">
        <v>15</v>
      </c>
      <c r="G1962" s="48">
        <f t="shared" si="140"/>
        <v>559.5</v>
      </c>
      <c r="H1962" s="77"/>
      <c r="I1962" s="47">
        <f t="shared" si="141"/>
        <v>0</v>
      </c>
      <c r="J1962" s="47" t="s">
        <v>6003</v>
      </c>
      <c r="K1962" s="610"/>
    </row>
    <row r="1963" spans="1:11">
      <c r="A1963" s="10">
        <v>11607</v>
      </c>
      <c r="B1963" s="489" t="s">
        <v>137</v>
      </c>
      <c r="C1963" s="19" t="s">
        <v>4404</v>
      </c>
      <c r="D1963" s="610" t="str">
        <f t="shared" si="139"/>
        <v>Фото</v>
      </c>
      <c r="E1963" s="235" t="s">
        <v>351</v>
      </c>
      <c r="F1963" s="52">
        <v>18</v>
      </c>
      <c r="G1963" s="48">
        <f t="shared" si="140"/>
        <v>671.4</v>
      </c>
      <c r="H1963" s="77"/>
      <c r="I1963" s="47">
        <f t="shared" si="141"/>
        <v>0</v>
      </c>
      <c r="J1963" s="47" t="s">
        <v>6002</v>
      </c>
      <c r="K1963" s="610"/>
    </row>
    <row r="1964" spans="1:11">
      <c r="A1964" s="37">
        <v>12393</v>
      </c>
      <c r="B1964" s="7" t="s">
        <v>137</v>
      </c>
      <c r="C1964" s="18" t="s">
        <v>593</v>
      </c>
      <c r="D1964" s="610" t="str">
        <f t="shared" si="139"/>
        <v>Фото</v>
      </c>
      <c r="E1964" s="235" t="s">
        <v>351</v>
      </c>
      <c r="F1964" s="65">
        <v>5</v>
      </c>
      <c r="G1964" s="48">
        <f t="shared" si="140"/>
        <v>186.5</v>
      </c>
      <c r="H1964" s="77"/>
      <c r="I1964" s="47">
        <f t="shared" si="141"/>
        <v>0</v>
      </c>
      <c r="J1964" s="47" t="s">
        <v>6036</v>
      </c>
      <c r="K1964" s="610"/>
    </row>
    <row r="1965" spans="1:11">
      <c r="A1965" s="37">
        <v>16299</v>
      </c>
      <c r="B1965" s="455" t="s">
        <v>133</v>
      </c>
      <c r="C1965" s="18" t="s">
        <v>891</v>
      </c>
      <c r="D1965" s="610" t="str">
        <f t="shared" si="139"/>
        <v>Фото</v>
      </c>
      <c r="E1965" s="484" t="s">
        <v>351</v>
      </c>
      <c r="F1965" s="49">
        <v>5.5</v>
      </c>
      <c r="G1965" s="48">
        <f t="shared" si="140"/>
        <v>205.14999999999998</v>
      </c>
      <c r="H1965" s="77"/>
      <c r="I1965" s="47">
        <f t="shared" si="141"/>
        <v>0</v>
      </c>
      <c r="J1965" s="47" t="s">
        <v>8079</v>
      </c>
      <c r="K1965" s="610"/>
    </row>
    <row r="1966" spans="1:11">
      <c r="A1966" s="37">
        <v>16289</v>
      </c>
      <c r="B1966" s="24" t="s">
        <v>137</v>
      </c>
      <c r="C1966" s="18" t="s">
        <v>3833</v>
      </c>
      <c r="D1966" s="610" t="str">
        <f t="shared" si="139"/>
        <v>Фото</v>
      </c>
      <c r="E1966" s="235" t="s">
        <v>351</v>
      </c>
      <c r="F1966" s="65">
        <v>2</v>
      </c>
      <c r="G1966" s="48">
        <f t="shared" si="140"/>
        <v>74.599999999999994</v>
      </c>
      <c r="H1966" s="77"/>
      <c r="I1966" s="47">
        <f t="shared" si="141"/>
        <v>0</v>
      </c>
      <c r="J1966" s="47" t="s">
        <v>6077</v>
      </c>
      <c r="K1966" s="610"/>
    </row>
    <row r="1967" spans="1:11">
      <c r="A1967" s="37">
        <v>12898</v>
      </c>
      <c r="B1967" s="24" t="s">
        <v>137</v>
      </c>
      <c r="C1967" s="21" t="s">
        <v>3101</v>
      </c>
      <c r="D1967" s="610" t="str">
        <f t="shared" si="139"/>
        <v>Фото</v>
      </c>
      <c r="E1967" s="235" t="s">
        <v>351</v>
      </c>
      <c r="F1967" s="49">
        <v>1.5</v>
      </c>
      <c r="G1967" s="48">
        <f t="shared" si="140"/>
        <v>55.949999999999996</v>
      </c>
      <c r="H1967" s="77"/>
      <c r="I1967" s="47">
        <f t="shared" si="141"/>
        <v>0</v>
      </c>
      <c r="J1967" s="47" t="s">
        <v>8627</v>
      </c>
      <c r="K1967" s="610"/>
    </row>
    <row r="1968" spans="1:11">
      <c r="A1968" s="37">
        <v>13892</v>
      </c>
      <c r="B1968" s="9" t="s">
        <v>31</v>
      </c>
      <c r="C1968" s="21" t="s">
        <v>4002</v>
      </c>
      <c r="D1968" s="610" t="str">
        <f t="shared" si="139"/>
        <v>Фото</v>
      </c>
      <c r="E1968" s="355" t="s">
        <v>4140</v>
      </c>
      <c r="F1968" s="49">
        <v>22</v>
      </c>
      <c r="G1968" s="48">
        <f t="shared" si="140"/>
        <v>820.59999999999991</v>
      </c>
      <c r="H1968" s="77"/>
      <c r="I1968" s="47">
        <f t="shared" si="141"/>
        <v>0</v>
      </c>
      <c r="J1968" s="47" t="s">
        <v>8851</v>
      </c>
      <c r="K1968" s="610"/>
    </row>
    <row r="1969" spans="1:11">
      <c r="A1969" s="37">
        <v>16308</v>
      </c>
      <c r="B1969" s="24" t="s">
        <v>137</v>
      </c>
      <c r="C1969" s="18" t="s">
        <v>3201</v>
      </c>
      <c r="D1969" s="610" t="str">
        <f t="shared" si="139"/>
        <v>Фото</v>
      </c>
      <c r="E1969" s="235" t="s">
        <v>351</v>
      </c>
      <c r="F1969" s="65">
        <v>1.6</v>
      </c>
      <c r="G1969" s="48">
        <f t="shared" si="140"/>
        <v>59.68</v>
      </c>
      <c r="H1969" s="77"/>
      <c r="I1969" s="47">
        <f t="shared" si="141"/>
        <v>0</v>
      </c>
      <c r="J1969" s="47" t="s">
        <v>6103</v>
      </c>
      <c r="K1969" s="610"/>
    </row>
    <row r="1970" spans="1:11">
      <c r="A1970" s="37">
        <v>13022</v>
      </c>
      <c r="B1970" s="24" t="s">
        <v>137</v>
      </c>
      <c r="C1970" s="18" t="s">
        <v>3198</v>
      </c>
      <c r="D1970" s="610" t="str">
        <f t="shared" si="139"/>
        <v>Фото</v>
      </c>
      <c r="E1970" s="235" t="s">
        <v>351</v>
      </c>
      <c r="F1970" s="65">
        <v>2.2000000000000002</v>
      </c>
      <c r="G1970" s="48">
        <f t="shared" si="140"/>
        <v>82.06</v>
      </c>
      <c r="H1970" s="77"/>
      <c r="I1970" s="47">
        <f t="shared" si="141"/>
        <v>0</v>
      </c>
      <c r="J1970" s="47" t="s">
        <v>6105</v>
      </c>
      <c r="K1970" s="610"/>
    </row>
    <row r="1971" spans="1:11">
      <c r="A1971" s="37">
        <v>16304</v>
      </c>
      <c r="B1971" s="24" t="s">
        <v>137</v>
      </c>
      <c r="C1971" s="18" t="s">
        <v>892</v>
      </c>
      <c r="D1971" s="610" t="str">
        <f t="shared" si="139"/>
        <v>Фото</v>
      </c>
      <c r="E1971" s="235" t="s">
        <v>351</v>
      </c>
      <c r="F1971" s="65">
        <v>2</v>
      </c>
      <c r="G1971" s="48">
        <f t="shared" si="140"/>
        <v>74.599999999999994</v>
      </c>
      <c r="H1971" s="77"/>
      <c r="I1971" s="47">
        <f t="shared" si="141"/>
        <v>0</v>
      </c>
      <c r="J1971" s="47" t="s">
        <v>6104</v>
      </c>
      <c r="K1971" s="610"/>
    </row>
    <row r="1972" spans="1:11">
      <c r="A1972" s="37">
        <v>12414</v>
      </c>
      <c r="B1972" s="24" t="s">
        <v>137</v>
      </c>
      <c r="C1972" s="18" t="s">
        <v>3188</v>
      </c>
      <c r="D1972" s="610" t="str">
        <f t="shared" si="139"/>
        <v>Фото</v>
      </c>
      <c r="E1972" s="235" t="s">
        <v>351</v>
      </c>
      <c r="F1972" s="65">
        <v>1.3</v>
      </c>
      <c r="G1972" s="48">
        <f t="shared" si="140"/>
        <v>48.489999999999995</v>
      </c>
      <c r="H1972" s="77"/>
      <c r="I1972" s="47">
        <f t="shared" si="141"/>
        <v>0</v>
      </c>
      <c r="J1972" s="47" t="s">
        <v>6106</v>
      </c>
      <c r="K1972" s="610"/>
    </row>
    <row r="1973" spans="1:11">
      <c r="A1973" s="10">
        <v>19247</v>
      </c>
      <c r="B1973" s="24" t="s">
        <v>32</v>
      </c>
      <c r="C1973" s="19" t="s">
        <v>936</v>
      </c>
      <c r="D1973" s="610" t="str">
        <f t="shared" si="139"/>
        <v>Фото</v>
      </c>
      <c r="E1973" s="235" t="s">
        <v>351</v>
      </c>
      <c r="F1973" s="52">
        <v>4</v>
      </c>
      <c r="G1973" s="48">
        <f t="shared" si="140"/>
        <v>149.19999999999999</v>
      </c>
      <c r="H1973" s="77"/>
      <c r="I1973" s="47">
        <f t="shared" si="141"/>
        <v>0</v>
      </c>
      <c r="J1973" s="47" t="s">
        <v>6022</v>
      </c>
      <c r="K1973" s="610"/>
    </row>
    <row r="1974" spans="1:11">
      <c r="A1974" s="10">
        <v>19246</v>
      </c>
      <c r="B1974" s="24" t="s">
        <v>137</v>
      </c>
      <c r="C1974" s="19" t="s">
        <v>937</v>
      </c>
      <c r="D1974" s="610" t="str">
        <f t="shared" si="139"/>
        <v>Фото</v>
      </c>
      <c r="E1974" s="235" t="s">
        <v>351</v>
      </c>
      <c r="F1974" s="52">
        <v>12</v>
      </c>
      <c r="G1974" s="48">
        <f t="shared" si="140"/>
        <v>447.59999999999997</v>
      </c>
      <c r="H1974" s="75"/>
      <c r="I1974" s="47">
        <f t="shared" si="141"/>
        <v>0</v>
      </c>
      <c r="J1974" s="47" t="s">
        <v>6021</v>
      </c>
      <c r="K1974" s="610"/>
    </row>
    <row r="1975" spans="1:11">
      <c r="A1975" s="37">
        <v>16355</v>
      </c>
      <c r="B1975" s="24" t="s">
        <v>137</v>
      </c>
      <c r="C1975" s="18" t="s">
        <v>921</v>
      </c>
      <c r="D1975" s="610" t="str">
        <f t="shared" si="139"/>
        <v>Фото</v>
      </c>
      <c r="E1975" s="235" t="s">
        <v>351</v>
      </c>
      <c r="F1975" s="49">
        <v>2</v>
      </c>
      <c r="G1975" s="48">
        <f t="shared" si="140"/>
        <v>74.599999999999994</v>
      </c>
      <c r="H1975" s="75"/>
      <c r="I1975" s="47">
        <f t="shared" si="141"/>
        <v>0</v>
      </c>
      <c r="J1975" s="47" t="s">
        <v>6101</v>
      </c>
      <c r="K1975" s="610"/>
    </row>
    <row r="1976" spans="1:11">
      <c r="A1976" s="37">
        <v>16356</v>
      </c>
      <c r="B1976" s="24" t="s">
        <v>137</v>
      </c>
      <c r="C1976" s="18" t="s">
        <v>922</v>
      </c>
      <c r="D1976" s="610" t="str">
        <f t="shared" si="139"/>
        <v>Фото</v>
      </c>
      <c r="E1976" s="235" t="s">
        <v>351</v>
      </c>
      <c r="F1976" s="49">
        <v>1.8</v>
      </c>
      <c r="G1976" s="48">
        <f t="shared" si="140"/>
        <v>67.14</v>
      </c>
      <c r="H1976" s="75"/>
      <c r="I1976" s="47">
        <f t="shared" si="141"/>
        <v>0</v>
      </c>
      <c r="J1976" s="47" t="s">
        <v>6102</v>
      </c>
      <c r="K1976" s="610"/>
    </row>
    <row r="1977" spans="1:11">
      <c r="A1977" s="10">
        <v>19227</v>
      </c>
      <c r="B1977" s="455" t="s">
        <v>133</v>
      </c>
      <c r="C1977" s="19" t="s">
        <v>923</v>
      </c>
      <c r="D1977" s="610" t="str">
        <f t="shared" si="139"/>
        <v>Фото</v>
      </c>
      <c r="E1977" s="235" t="s">
        <v>351</v>
      </c>
      <c r="F1977" s="52">
        <v>3.5</v>
      </c>
      <c r="G1977" s="48">
        <f t="shared" si="140"/>
        <v>130.54999999999998</v>
      </c>
      <c r="H1977" s="75"/>
      <c r="I1977" s="47">
        <f t="shared" si="141"/>
        <v>0</v>
      </c>
      <c r="J1977" s="47" t="s">
        <v>6082</v>
      </c>
      <c r="K1977" s="610"/>
    </row>
    <row r="1978" spans="1:11">
      <c r="A1978" s="10">
        <v>19228</v>
      </c>
      <c r="B1978" s="455" t="s">
        <v>133</v>
      </c>
      <c r="C1978" s="19" t="s">
        <v>924</v>
      </c>
      <c r="D1978" s="610" t="str">
        <f t="shared" si="139"/>
        <v>Фото</v>
      </c>
      <c r="E1978" s="235" t="s">
        <v>351</v>
      </c>
      <c r="F1978" s="52">
        <v>3.5</v>
      </c>
      <c r="G1978" s="48">
        <f t="shared" si="140"/>
        <v>130.54999999999998</v>
      </c>
      <c r="H1978" s="75"/>
      <c r="I1978" s="47">
        <f t="shared" si="141"/>
        <v>0</v>
      </c>
      <c r="J1978" s="47" t="s">
        <v>6083</v>
      </c>
      <c r="K1978" s="610"/>
    </row>
    <row r="1979" spans="1:11">
      <c r="A1979" s="37">
        <v>16179</v>
      </c>
      <c r="B1979" s="347" t="s">
        <v>538</v>
      </c>
      <c r="C1979" s="18" t="s">
        <v>893</v>
      </c>
      <c r="D1979" s="610" t="str">
        <f t="shared" si="139"/>
        <v>Фото</v>
      </c>
      <c r="E1979" s="235" t="s">
        <v>351</v>
      </c>
      <c r="F1979" s="65">
        <v>3.8</v>
      </c>
      <c r="G1979" s="48">
        <f t="shared" si="140"/>
        <v>141.73999999999998</v>
      </c>
      <c r="H1979" s="75"/>
      <c r="I1979" s="47">
        <f t="shared" si="141"/>
        <v>0</v>
      </c>
      <c r="J1979" s="47" t="s">
        <v>6038</v>
      </c>
      <c r="K1979" s="610"/>
    </row>
    <row r="1980" spans="1:11">
      <c r="A1980" s="37">
        <v>16361</v>
      </c>
      <c r="B1980" s="333" t="s">
        <v>135</v>
      </c>
      <c r="C1980" s="18" t="s">
        <v>893</v>
      </c>
      <c r="D1980" s="610" t="str">
        <f t="shared" si="139"/>
        <v>Фото</v>
      </c>
      <c r="E1980" s="235" t="s">
        <v>351</v>
      </c>
      <c r="F1980" s="65">
        <v>6.5</v>
      </c>
      <c r="G1980" s="48">
        <f t="shared" si="140"/>
        <v>242.45</v>
      </c>
      <c r="H1980" s="75"/>
      <c r="I1980" s="47">
        <f t="shared" si="141"/>
        <v>0</v>
      </c>
      <c r="J1980" s="47" t="s">
        <v>6037</v>
      </c>
      <c r="K1980" s="610"/>
    </row>
    <row r="1981" spans="1:11" ht="14.4">
      <c r="A1981" s="43">
        <v>28420</v>
      </c>
      <c r="B1981" s="24" t="s">
        <v>137</v>
      </c>
      <c r="C1981" s="18" t="s">
        <v>3179</v>
      </c>
      <c r="D1981" s="610" t="str">
        <f t="shared" si="139"/>
        <v>Фото</v>
      </c>
      <c r="E1981" s="235" t="s">
        <v>351</v>
      </c>
      <c r="F1981" s="65">
        <v>0.8</v>
      </c>
      <c r="G1981" s="48">
        <f t="shared" si="140"/>
        <v>29.84</v>
      </c>
      <c r="H1981" s="75"/>
      <c r="I1981" s="47">
        <f t="shared" si="141"/>
        <v>0</v>
      </c>
      <c r="J1981" s="47" t="s">
        <v>6081</v>
      </c>
      <c r="K1981" s="610"/>
    </row>
    <row r="1982" spans="1:11" ht="14.4">
      <c r="A1982" s="43">
        <v>37000</v>
      </c>
      <c r="B1982" s="7" t="s">
        <v>137</v>
      </c>
      <c r="C1982" s="18" t="s">
        <v>748</v>
      </c>
      <c r="D1982" s="610" t="str">
        <f t="shared" si="139"/>
        <v>Фото</v>
      </c>
      <c r="E1982" s="235" t="s">
        <v>351</v>
      </c>
      <c r="F1982" s="65">
        <v>3</v>
      </c>
      <c r="G1982" s="48">
        <f t="shared" si="140"/>
        <v>111.89999999999999</v>
      </c>
      <c r="H1982" s="75"/>
      <c r="I1982" s="47">
        <f>F1982*H1982</f>
        <v>0</v>
      </c>
      <c r="J1982" s="47" t="s">
        <v>6080</v>
      </c>
      <c r="K1982" s="610"/>
    </row>
    <row r="1983" spans="1:11">
      <c r="A1983" s="37">
        <v>16370</v>
      </c>
      <c r="B1983" s="24" t="s">
        <v>137</v>
      </c>
      <c r="C1983" s="18" t="s">
        <v>561</v>
      </c>
      <c r="D1983" s="610" t="str">
        <f t="shared" si="139"/>
        <v>Фото</v>
      </c>
      <c r="E1983" s="235" t="s">
        <v>351</v>
      </c>
      <c r="F1983" s="65">
        <v>3.5</v>
      </c>
      <c r="G1983" s="48">
        <f t="shared" si="140"/>
        <v>130.54999999999998</v>
      </c>
      <c r="H1983" s="77"/>
      <c r="I1983" s="47">
        <f>F1983*H1983</f>
        <v>0</v>
      </c>
      <c r="J1983" s="47" t="s">
        <v>6079</v>
      </c>
      <c r="K1983" s="610"/>
    </row>
    <row r="1984" spans="1:11" ht="14.4">
      <c r="A1984" s="43">
        <v>40699</v>
      </c>
      <c r="B1984" s="455" t="s">
        <v>133</v>
      </c>
      <c r="C1984" s="18" t="s">
        <v>3605</v>
      </c>
      <c r="D1984" s="610" t="str">
        <f t="shared" si="139"/>
        <v>Фото</v>
      </c>
      <c r="E1984" s="235" t="s">
        <v>351</v>
      </c>
      <c r="F1984" s="65">
        <v>1.5</v>
      </c>
      <c r="G1984" s="48">
        <f t="shared" si="140"/>
        <v>55.949999999999996</v>
      </c>
      <c r="H1984" s="75"/>
      <c r="I1984" s="47">
        <f>F1984*H1984</f>
        <v>0</v>
      </c>
      <c r="J1984" s="47" t="s">
        <v>6110</v>
      </c>
      <c r="K1984" s="610"/>
    </row>
    <row r="1985" spans="1:12" ht="14.4">
      <c r="A1985" s="43">
        <v>11958</v>
      </c>
      <c r="B1985" s="24" t="s">
        <v>137</v>
      </c>
      <c r="C1985" s="18" t="s">
        <v>2374</v>
      </c>
      <c r="D1985" s="610" t="str">
        <f t="shared" si="139"/>
        <v>Фото</v>
      </c>
      <c r="E1985" s="235" t="s">
        <v>351</v>
      </c>
      <c r="F1985" s="65">
        <v>1.3</v>
      </c>
      <c r="G1985" s="48">
        <f t="shared" si="140"/>
        <v>48.489999999999995</v>
      </c>
      <c r="H1985" s="75"/>
      <c r="I1985" s="47">
        <f>F1985*H1985</f>
        <v>0</v>
      </c>
      <c r="J1985" s="47" t="s">
        <v>7854</v>
      </c>
      <c r="K1985" s="610"/>
    </row>
    <row r="1986" spans="1:12" ht="14.4">
      <c r="A1986" s="43">
        <v>16374</v>
      </c>
      <c r="B1986" s="347" t="s">
        <v>95</v>
      </c>
      <c r="C1986" s="18" t="s">
        <v>1722</v>
      </c>
      <c r="D1986" s="610" t="str">
        <f t="shared" si="139"/>
        <v>Фото</v>
      </c>
      <c r="E1986" s="235" t="s">
        <v>351</v>
      </c>
      <c r="F1986" s="65">
        <v>2.8</v>
      </c>
      <c r="G1986" s="48">
        <f t="shared" si="140"/>
        <v>104.43999999999998</v>
      </c>
      <c r="H1986" s="75"/>
      <c r="I1986" s="47">
        <f>F1986*H1986</f>
        <v>0</v>
      </c>
      <c r="J1986" s="47" t="s">
        <v>6088</v>
      </c>
      <c r="K1986" s="610"/>
      <c r="L1986" s="92"/>
    </row>
    <row r="1987" spans="1:12" ht="17.399999999999999">
      <c r="A1987" s="181"/>
      <c r="B1987" s="398" t="s">
        <v>1654</v>
      </c>
      <c r="C1987" s="182" t="s">
        <v>880</v>
      </c>
      <c r="D1987" s="610"/>
      <c r="E1987" s="253"/>
      <c r="F1987" s="183"/>
      <c r="G1987" s="184"/>
      <c r="H1987" s="185"/>
      <c r="I1987" s="186"/>
      <c r="J1987" s="186" t="e">
        <v>#N/A</v>
      </c>
      <c r="K1987" s="610"/>
    </row>
    <row r="1988" spans="1:12" ht="126.6" customHeight="1">
      <c r="A1988" s="445"/>
      <c r="B1988" s="143"/>
      <c r="C1988" s="439"/>
      <c r="D1988" s="610"/>
      <c r="E1988" s="238"/>
      <c r="F1988" s="104"/>
      <c r="G1988" s="105"/>
      <c r="H1988" s="106"/>
      <c r="I1988" s="107"/>
      <c r="J1988" s="107" t="e">
        <v>#N/A</v>
      </c>
      <c r="K1988" s="610"/>
    </row>
    <row r="1989" spans="1:12">
      <c r="A1989" s="9">
        <v>28262</v>
      </c>
      <c r="B1989" s="333" t="s">
        <v>135</v>
      </c>
      <c r="C1989" s="21" t="s">
        <v>938</v>
      </c>
      <c r="D1989" s="610" t="str">
        <f t="shared" si="139"/>
        <v>Фото</v>
      </c>
      <c r="E1989" s="484" t="s">
        <v>351</v>
      </c>
      <c r="F1989" s="52">
        <v>14.5</v>
      </c>
      <c r="G1989" s="48">
        <f t="shared" ref="G1989:G2020" si="142">I$2*F1989</f>
        <v>540.84999999999991</v>
      </c>
      <c r="H1989" s="75"/>
      <c r="I1989" s="47">
        <f t="shared" ref="I1989:I2027" si="143">F1989*H1989</f>
        <v>0</v>
      </c>
      <c r="J1989" s="47" t="s">
        <v>7797</v>
      </c>
      <c r="K1989" s="610"/>
    </row>
    <row r="1990" spans="1:12">
      <c r="A1990" s="9">
        <v>11566</v>
      </c>
      <c r="B1990" s="347" t="s">
        <v>702</v>
      </c>
      <c r="C1990" s="503" t="s">
        <v>2891</v>
      </c>
      <c r="D1990" s="610" t="str">
        <f t="shared" si="139"/>
        <v>Фото</v>
      </c>
      <c r="E1990" s="72" t="s">
        <v>351</v>
      </c>
      <c r="F1990" s="52">
        <v>11</v>
      </c>
      <c r="G1990" s="48">
        <f t="shared" si="142"/>
        <v>410.29999999999995</v>
      </c>
      <c r="H1990" s="75"/>
      <c r="I1990" s="47">
        <f t="shared" si="143"/>
        <v>0</v>
      </c>
      <c r="J1990" s="47" t="s">
        <v>6116</v>
      </c>
      <c r="K1990" s="610"/>
    </row>
    <row r="1991" spans="1:12">
      <c r="A1991" s="8">
        <v>19264</v>
      </c>
      <c r="B1991" s="312" t="s">
        <v>687</v>
      </c>
      <c r="C1991" s="32" t="s">
        <v>927</v>
      </c>
      <c r="D1991" s="610" t="str">
        <f t="shared" ref="D1991:D2054" si="144">HYPERLINK(J1991,"Фото")</f>
        <v>Фото</v>
      </c>
      <c r="E1991" s="72" t="s">
        <v>351</v>
      </c>
      <c r="F1991" s="51">
        <v>38</v>
      </c>
      <c r="G1991" s="48">
        <f t="shared" si="142"/>
        <v>1417.3999999999999</v>
      </c>
      <c r="H1991" s="75"/>
      <c r="I1991" s="47">
        <f t="shared" si="143"/>
        <v>0</v>
      </c>
      <c r="J1991" s="47" t="s">
        <v>5432</v>
      </c>
      <c r="K1991" s="610"/>
    </row>
    <row r="1992" spans="1:12">
      <c r="A1992" s="8">
        <v>19265</v>
      </c>
      <c r="B1992" s="6" t="s">
        <v>137</v>
      </c>
      <c r="C1992" s="469" t="s">
        <v>3764</v>
      </c>
      <c r="D1992" s="610" t="str">
        <f t="shared" si="144"/>
        <v>Фото</v>
      </c>
      <c r="E1992" s="72" t="s">
        <v>351</v>
      </c>
      <c r="F1992" s="51">
        <v>15</v>
      </c>
      <c r="G1992" s="48">
        <f t="shared" si="142"/>
        <v>559.5</v>
      </c>
      <c r="H1992" s="75"/>
      <c r="I1992" s="47">
        <f t="shared" si="143"/>
        <v>0</v>
      </c>
      <c r="J1992" s="47" t="s">
        <v>5441</v>
      </c>
      <c r="K1992" s="610"/>
    </row>
    <row r="1993" spans="1:12">
      <c r="A1993" s="10">
        <v>34111</v>
      </c>
      <c r="B1993" s="455" t="s">
        <v>133</v>
      </c>
      <c r="C1993" s="32" t="s">
        <v>2366</v>
      </c>
      <c r="D1993" s="610" t="str">
        <f t="shared" si="144"/>
        <v>Фото</v>
      </c>
      <c r="E1993" s="72" t="s">
        <v>351</v>
      </c>
      <c r="F1993" s="52">
        <v>22.5</v>
      </c>
      <c r="G1993" s="48">
        <f t="shared" si="142"/>
        <v>839.24999999999989</v>
      </c>
      <c r="H1993" s="75"/>
      <c r="I1993" s="47">
        <f t="shared" si="143"/>
        <v>0</v>
      </c>
      <c r="J1993" s="47" t="s">
        <v>5992</v>
      </c>
      <c r="K1993" s="610"/>
    </row>
    <row r="1994" spans="1:12">
      <c r="A1994" s="10">
        <v>19268</v>
      </c>
      <c r="B1994" s="24" t="s">
        <v>137</v>
      </c>
      <c r="C1994" s="32" t="s">
        <v>2366</v>
      </c>
      <c r="D1994" s="610" t="str">
        <f t="shared" si="144"/>
        <v>Фото</v>
      </c>
      <c r="E1994" s="72" t="s">
        <v>351</v>
      </c>
      <c r="F1994" s="52">
        <v>20</v>
      </c>
      <c r="G1994" s="48">
        <f t="shared" si="142"/>
        <v>746</v>
      </c>
      <c r="H1994" s="75"/>
      <c r="I1994" s="47">
        <f t="shared" si="143"/>
        <v>0</v>
      </c>
      <c r="J1994" s="47" t="s">
        <v>5993</v>
      </c>
      <c r="K1994" s="610"/>
    </row>
    <row r="1995" spans="1:12">
      <c r="A1995" s="9">
        <v>28249</v>
      </c>
      <c r="B1995" s="24" t="s">
        <v>137</v>
      </c>
      <c r="C1995" s="32" t="s">
        <v>925</v>
      </c>
      <c r="D1995" s="610" t="str">
        <f t="shared" si="144"/>
        <v>Фото</v>
      </c>
      <c r="E1995" s="344" t="s">
        <v>351</v>
      </c>
      <c r="F1995" s="52">
        <v>3</v>
      </c>
      <c r="G1995" s="48">
        <f t="shared" si="142"/>
        <v>111.89999999999999</v>
      </c>
      <c r="H1995" s="75"/>
      <c r="I1995" s="47">
        <f t="shared" si="143"/>
        <v>0</v>
      </c>
      <c r="J1995" s="47" t="s">
        <v>6158</v>
      </c>
      <c r="K1995" s="610"/>
    </row>
    <row r="1996" spans="1:12">
      <c r="A1996" s="10">
        <v>19258</v>
      </c>
      <c r="B1996" s="333" t="s">
        <v>135</v>
      </c>
      <c r="C1996" s="20" t="s">
        <v>3824</v>
      </c>
      <c r="D1996" s="610" t="str">
        <f t="shared" si="144"/>
        <v>Фото</v>
      </c>
      <c r="E1996" s="344" t="s">
        <v>351</v>
      </c>
      <c r="F1996" s="52">
        <v>11</v>
      </c>
      <c r="G1996" s="48">
        <f t="shared" si="142"/>
        <v>410.29999999999995</v>
      </c>
      <c r="H1996" s="75"/>
      <c r="I1996" s="47">
        <f t="shared" si="143"/>
        <v>0</v>
      </c>
      <c r="J1996" s="47" t="s">
        <v>6130</v>
      </c>
      <c r="K1996" s="610"/>
    </row>
    <row r="1997" spans="1:12">
      <c r="A1997" s="6">
        <v>34105</v>
      </c>
      <c r="B1997" s="23" t="s">
        <v>137</v>
      </c>
      <c r="C1997" s="31" t="s">
        <v>1718</v>
      </c>
      <c r="D1997" s="610" t="str">
        <f t="shared" si="144"/>
        <v>Фото</v>
      </c>
      <c r="E1997" s="72" t="s">
        <v>351</v>
      </c>
      <c r="F1997" s="51">
        <v>0.35</v>
      </c>
      <c r="G1997" s="48">
        <f t="shared" si="142"/>
        <v>13.054999999999998</v>
      </c>
      <c r="H1997" s="75"/>
      <c r="I1997" s="47">
        <f t="shared" si="143"/>
        <v>0</v>
      </c>
      <c r="J1997" s="47" t="s">
        <v>6115</v>
      </c>
      <c r="K1997" s="610"/>
    </row>
    <row r="1998" spans="1:12">
      <c r="A1998" s="6">
        <v>28274</v>
      </c>
      <c r="B1998" s="23" t="s">
        <v>137</v>
      </c>
      <c r="C1998" s="17" t="s">
        <v>1716</v>
      </c>
      <c r="D1998" s="610" t="str">
        <f t="shared" si="144"/>
        <v>Фото</v>
      </c>
      <c r="E1998" s="72" t="s">
        <v>351</v>
      </c>
      <c r="F1998" s="51">
        <v>0.5</v>
      </c>
      <c r="G1998" s="48">
        <f t="shared" si="142"/>
        <v>18.649999999999999</v>
      </c>
      <c r="H1998" s="75"/>
      <c r="I1998" s="47">
        <f t="shared" si="143"/>
        <v>0</v>
      </c>
      <c r="J1998" s="47" t="s">
        <v>4762</v>
      </c>
      <c r="K1998" s="610"/>
    </row>
    <row r="1999" spans="1:12">
      <c r="A1999" s="6">
        <v>40564</v>
      </c>
      <c r="B1999" s="487" t="s">
        <v>137</v>
      </c>
      <c r="C1999" s="31" t="s">
        <v>1439</v>
      </c>
      <c r="D1999" s="610" t="str">
        <f t="shared" si="144"/>
        <v>Фото</v>
      </c>
      <c r="E1999" s="72" t="s">
        <v>351</v>
      </c>
      <c r="F1999" s="51">
        <v>9</v>
      </c>
      <c r="G1999" s="48">
        <f t="shared" si="142"/>
        <v>335.7</v>
      </c>
      <c r="H1999" s="75"/>
      <c r="I1999" s="47">
        <f t="shared" si="143"/>
        <v>0</v>
      </c>
      <c r="J1999" s="47" t="s">
        <v>6136</v>
      </c>
      <c r="K1999" s="610"/>
    </row>
    <row r="2000" spans="1:12">
      <c r="A2000" s="42">
        <v>16050</v>
      </c>
      <c r="B2000" s="348" t="s">
        <v>32</v>
      </c>
      <c r="C2000" s="21" t="s">
        <v>678</v>
      </c>
      <c r="D2000" s="610" t="str">
        <f t="shared" si="144"/>
        <v>Фото</v>
      </c>
      <c r="E2000" s="72" t="s">
        <v>351</v>
      </c>
      <c r="F2000" s="49">
        <v>24</v>
      </c>
      <c r="G2000" s="48">
        <f t="shared" si="142"/>
        <v>895.19999999999993</v>
      </c>
      <c r="H2000" s="75"/>
      <c r="I2000" s="47">
        <f t="shared" si="143"/>
        <v>0</v>
      </c>
      <c r="J2000" s="47" t="s">
        <v>5438</v>
      </c>
      <c r="K2000" s="610"/>
    </row>
    <row r="2001" spans="1:11">
      <c r="A2001" s="10">
        <v>36002</v>
      </c>
      <c r="B2001" s="488" t="s">
        <v>31</v>
      </c>
      <c r="C2001" s="32" t="s">
        <v>1440</v>
      </c>
      <c r="D2001" s="610"/>
      <c r="E2001" s="533" t="s">
        <v>134</v>
      </c>
      <c r="F2001" s="52">
        <v>230</v>
      </c>
      <c r="G2001" s="48">
        <f t="shared" si="142"/>
        <v>8579</v>
      </c>
      <c r="H2001" s="75"/>
      <c r="I2001" s="47">
        <f t="shared" si="143"/>
        <v>0</v>
      </c>
      <c r="J2001" s="47" t="e">
        <v>#N/A</v>
      </c>
      <c r="K2001" s="610"/>
    </row>
    <row r="2002" spans="1:11">
      <c r="A2002" s="10">
        <v>40346</v>
      </c>
      <c r="B2002" s="24" t="s">
        <v>137</v>
      </c>
      <c r="C2002" s="32" t="s">
        <v>587</v>
      </c>
      <c r="D2002" s="610" t="str">
        <f t="shared" si="144"/>
        <v>Фото</v>
      </c>
      <c r="E2002" s="72" t="s">
        <v>351</v>
      </c>
      <c r="F2002" s="52">
        <v>14</v>
      </c>
      <c r="G2002" s="48">
        <f t="shared" si="142"/>
        <v>522.19999999999993</v>
      </c>
      <c r="H2002" s="75"/>
      <c r="I2002" s="47">
        <f t="shared" si="143"/>
        <v>0</v>
      </c>
      <c r="J2002" s="47" t="s">
        <v>5381</v>
      </c>
      <c r="K2002" s="610"/>
    </row>
    <row r="2003" spans="1:11">
      <c r="A2003" s="42">
        <v>14021</v>
      </c>
      <c r="B2003" s="24" t="s">
        <v>137</v>
      </c>
      <c r="C2003" s="21" t="s">
        <v>939</v>
      </c>
      <c r="D2003" s="610" t="str">
        <f t="shared" si="144"/>
        <v>Фото</v>
      </c>
      <c r="E2003" s="72" t="s">
        <v>351</v>
      </c>
      <c r="F2003" s="49">
        <v>17</v>
      </c>
      <c r="G2003" s="48">
        <f t="shared" si="142"/>
        <v>634.09999999999991</v>
      </c>
      <c r="H2003" s="75"/>
      <c r="I2003" s="47">
        <f t="shared" si="143"/>
        <v>0</v>
      </c>
      <c r="J2003" s="47" t="s">
        <v>5383</v>
      </c>
      <c r="K2003" s="610"/>
    </row>
    <row r="2004" spans="1:11">
      <c r="A2004" s="8">
        <v>40157</v>
      </c>
      <c r="B2004" s="314" t="s">
        <v>32</v>
      </c>
      <c r="C2004" s="32" t="s">
        <v>679</v>
      </c>
      <c r="D2004" s="610" t="str">
        <f t="shared" si="144"/>
        <v>Фото</v>
      </c>
      <c r="E2004" s="533" t="s">
        <v>134</v>
      </c>
      <c r="F2004" s="51">
        <v>55</v>
      </c>
      <c r="G2004" s="48">
        <f t="shared" si="142"/>
        <v>2051.5</v>
      </c>
      <c r="H2004" s="75"/>
      <c r="I2004" s="47">
        <f t="shared" si="143"/>
        <v>0</v>
      </c>
      <c r="J2004" s="47" t="s">
        <v>5382</v>
      </c>
      <c r="K2004" s="610"/>
    </row>
    <row r="2005" spans="1:11">
      <c r="A2005" s="6">
        <v>34110</v>
      </c>
      <c r="B2005" s="23" t="s">
        <v>137</v>
      </c>
      <c r="C2005" s="17" t="s">
        <v>1730</v>
      </c>
      <c r="D2005" s="610" t="str">
        <f t="shared" si="144"/>
        <v>Фото</v>
      </c>
      <c r="E2005" s="72" t="s">
        <v>351</v>
      </c>
      <c r="F2005" s="51">
        <v>2</v>
      </c>
      <c r="G2005" s="48">
        <f t="shared" si="142"/>
        <v>74.599999999999994</v>
      </c>
      <c r="H2005" s="75"/>
      <c r="I2005" s="47">
        <f t="shared" si="143"/>
        <v>0</v>
      </c>
      <c r="J2005" s="47" t="s">
        <v>6165</v>
      </c>
      <c r="K2005" s="610"/>
    </row>
    <row r="2006" spans="1:11">
      <c r="A2006" s="10">
        <v>19259</v>
      </c>
      <c r="B2006" s="24" t="s">
        <v>137</v>
      </c>
      <c r="C2006" s="21" t="s">
        <v>3972</v>
      </c>
      <c r="D2006" s="610" t="str">
        <f t="shared" si="144"/>
        <v>Фото</v>
      </c>
      <c r="E2006" s="72" t="s">
        <v>351</v>
      </c>
      <c r="F2006" s="52">
        <v>9</v>
      </c>
      <c r="G2006" s="48">
        <f t="shared" si="142"/>
        <v>335.7</v>
      </c>
      <c r="H2006" s="75"/>
      <c r="I2006" s="47">
        <f t="shared" si="143"/>
        <v>0</v>
      </c>
      <c r="J2006" s="47" t="s">
        <v>6131</v>
      </c>
      <c r="K2006" s="610"/>
    </row>
    <row r="2007" spans="1:11">
      <c r="A2007" s="42">
        <v>16057</v>
      </c>
      <c r="B2007" s="24" t="s">
        <v>137</v>
      </c>
      <c r="C2007" s="21" t="s">
        <v>4113</v>
      </c>
      <c r="D2007" s="610" t="str">
        <f t="shared" si="144"/>
        <v>Фото</v>
      </c>
      <c r="E2007" s="235" t="s">
        <v>351</v>
      </c>
      <c r="F2007" s="49">
        <v>5.5</v>
      </c>
      <c r="G2007" s="48">
        <f t="shared" si="142"/>
        <v>205.14999999999998</v>
      </c>
      <c r="H2007" s="75"/>
      <c r="I2007" s="47">
        <f t="shared" si="143"/>
        <v>0</v>
      </c>
      <c r="J2007" s="47" t="s">
        <v>6132</v>
      </c>
      <c r="K2007" s="610"/>
    </row>
    <row r="2008" spans="1:11">
      <c r="A2008" s="6">
        <v>28423</v>
      </c>
      <c r="B2008" s="23" t="s">
        <v>137</v>
      </c>
      <c r="C2008" s="17" t="s">
        <v>3410</v>
      </c>
      <c r="D2008" s="610" t="str">
        <f t="shared" si="144"/>
        <v>Фото</v>
      </c>
      <c r="E2008" s="72" t="s">
        <v>351</v>
      </c>
      <c r="F2008" s="51">
        <v>3</v>
      </c>
      <c r="G2008" s="48">
        <f t="shared" si="142"/>
        <v>111.89999999999999</v>
      </c>
      <c r="H2008" s="75"/>
      <c r="I2008" s="47">
        <f t="shared" si="143"/>
        <v>0</v>
      </c>
      <c r="J2008" s="47" t="s">
        <v>6133</v>
      </c>
      <c r="K2008" s="610"/>
    </row>
    <row r="2009" spans="1:11">
      <c r="A2009" s="37">
        <v>16064</v>
      </c>
      <c r="B2009" s="24" t="s">
        <v>137</v>
      </c>
      <c r="C2009" s="18" t="s">
        <v>2308</v>
      </c>
      <c r="D2009" s="610" t="str">
        <f t="shared" si="144"/>
        <v>Фото</v>
      </c>
      <c r="E2009" s="239" t="s">
        <v>351</v>
      </c>
      <c r="F2009" s="65">
        <v>6</v>
      </c>
      <c r="G2009" s="48">
        <f t="shared" si="142"/>
        <v>223.79999999999998</v>
      </c>
      <c r="H2009" s="77"/>
      <c r="I2009" s="47">
        <f t="shared" si="143"/>
        <v>0</v>
      </c>
      <c r="J2009" s="47" t="s">
        <v>6134</v>
      </c>
      <c r="K2009" s="610"/>
    </row>
    <row r="2010" spans="1:11">
      <c r="A2010" s="6">
        <v>11023</v>
      </c>
      <c r="B2010" s="491" t="s">
        <v>161</v>
      </c>
      <c r="C2010" s="17" t="s">
        <v>2376</v>
      </c>
      <c r="D2010" s="610" t="str">
        <f t="shared" si="144"/>
        <v>Фото</v>
      </c>
      <c r="E2010" s="72" t="s">
        <v>351</v>
      </c>
      <c r="F2010" s="51">
        <v>3</v>
      </c>
      <c r="G2010" s="48">
        <f t="shared" si="142"/>
        <v>111.89999999999999</v>
      </c>
      <c r="H2010" s="75"/>
      <c r="I2010" s="47">
        <f t="shared" si="143"/>
        <v>0</v>
      </c>
      <c r="J2010" s="47" t="s">
        <v>5430</v>
      </c>
      <c r="K2010" s="610"/>
    </row>
    <row r="2011" spans="1:11">
      <c r="A2011" s="8">
        <v>19263</v>
      </c>
      <c r="B2011" s="591" t="s">
        <v>140</v>
      </c>
      <c r="C2011" s="21" t="s">
        <v>959</v>
      </c>
      <c r="D2011" s="610" t="str">
        <f t="shared" si="144"/>
        <v>Фото</v>
      </c>
      <c r="E2011" s="571" t="s">
        <v>134</v>
      </c>
      <c r="F2011" s="51">
        <v>15</v>
      </c>
      <c r="G2011" s="48">
        <f t="shared" si="142"/>
        <v>559.5</v>
      </c>
      <c r="H2011" s="75"/>
      <c r="I2011" s="47">
        <f t="shared" si="143"/>
        <v>0</v>
      </c>
      <c r="J2011" s="47" t="s">
        <v>8885</v>
      </c>
      <c r="K2011" s="610"/>
    </row>
    <row r="2012" spans="1:11">
      <c r="A2012" s="37">
        <v>16071</v>
      </c>
      <c r="B2012" s="24" t="s">
        <v>137</v>
      </c>
      <c r="C2012" s="21" t="s">
        <v>2042</v>
      </c>
      <c r="D2012" s="610" t="str">
        <f t="shared" si="144"/>
        <v>Фото</v>
      </c>
      <c r="E2012" s="228" t="s">
        <v>351</v>
      </c>
      <c r="F2012" s="65">
        <v>15</v>
      </c>
      <c r="G2012" s="48">
        <f t="shared" si="142"/>
        <v>559.5</v>
      </c>
      <c r="H2012" s="75"/>
      <c r="I2012" s="47">
        <f t="shared" si="143"/>
        <v>0</v>
      </c>
      <c r="J2012" s="47" t="s">
        <v>5442</v>
      </c>
      <c r="K2012" s="610"/>
    </row>
    <row r="2013" spans="1:11">
      <c r="A2013" s="37">
        <v>11546</v>
      </c>
      <c r="B2013" s="487" t="s">
        <v>137</v>
      </c>
      <c r="C2013" s="21" t="s">
        <v>959</v>
      </c>
      <c r="D2013" s="610" t="str">
        <f t="shared" si="144"/>
        <v>Фото</v>
      </c>
      <c r="E2013" s="566" t="s">
        <v>351</v>
      </c>
      <c r="F2013" s="65">
        <v>15</v>
      </c>
      <c r="G2013" s="48">
        <f t="shared" si="142"/>
        <v>559.5</v>
      </c>
      <c r="H2013" s="75"/>
      <c r="I2013" s="47">
        <f t="shared" si="143"/>
        <v>0</v>
      </c>
      <c r="J2013" s="47" t="s">
        <v>5445</v>
      </c>
      <c r="K2013" s="610"/>
    </row>
    <row r="2014" spans="1:11">
      <c r="A2014" s="34">
        <v>17024</v>
      </c>
      <c r="B2014" s="307" t="s">
        <v>182</v>
      </c>
      <c r="C2014" s="18" t="s">
        <v>1801</v>
      </c>
      <c r="D2014" s="610" t="str">
        <f t="shared" si="144"/>
        <v>Фото</v>
      </c>
      <c r="E2014" s="235" t="s">
        <v>351</v>
      </c>
      <c r="F2014" s="50">
        <v>2.2999999999999998</v>
      </c>
      <c r="G2014" s="48">
        <f t="shared" si="142"/>
        <v>85.789999999999992</v>
      </c>
      <c r="H2014" s="76"/>
      <c r="I2014" s="47">
        <f t="shared" si="143"/>
        <v>0</v>
      </c>
      <c r="J2014" s="47" t="s">
        <v>4788</v>
      </c>
      <c r="K2014" s="610"/>
    </row>
    <row r="2015" spans="1:11">
      <c r="A2015" s="37">
        <v>16092</v>
      </c>
      <c r="B2015" s="333" t="s">
        <v>27</v>
      </c>
      <c r="C2015" s="21" t="s">
        <v>960</v>
      </c>
      <c r="D2015" s="610" t="str">
        <f t="shared" si="144"/>
        <v>Фото</v>
      </c>
      <c r="E2015" s="72" t="s">
        <v>351</v>
      </c>
      <c r="F2015" s="65">
        <v>23</v>
      </c>
      <c r="G2015" s="48">
        <f t="shared" si="142"/>
        <v>857.9</v>
      </c>
      <c r="H2015" s="75"/>
      <c r="I2015" s="47">
        <f t="shared" si="143"/>
        <v>0</v>
      </c>
      <c r="J2015" s="47" t="s">
        <v>5435</v>
      </c>
      <c r="K2015" s="610"/>
    </row>
    <row r="2016" spans="1:11">
      <c r="A2016" s="6">
        <v>34112</v>
      </c>
      <c r="B2016" s="23" t="s">
        <v>137</v>
      </c>
      <c r="C2016" s="21" t="s">
        <v>960</v>
      </c>
      <c r="D2016" s="610" t="str">
        <f t="shared" si="144"/>
        <v>Фото</v>
      </c>
      <c r="E2016" s="72" t="s">
        <v>351</v>
      </c>
      <c r="F2016" s="51">
        <v>16</v>
      </c>
      <c r="G2016" s="48">
        <f t="shared" si="142"/>
        <v>596.79999999999995</v>
      </c>
      <c r="H2016" s="75"/>
      <c r="I2016" s="47">
        <f t="shared" si="143"/>
        <v>0</v>
      </c>
      <c r="J2016" s="47" t="s">
        <v>6126</v>
      </c>
      <c r="K2016" s="610"/>
    </row>
    <row r="2017" spans="1:11">
      <c r="A2017" s="37">
        <v>16091</v>
      </c>
      <c r="B2017" s="455" t="s">
        <v>133</v>
      </c>
      <c r="C2017" s="21" t="s">
        <v>961</v>
      </c>
      <c r="D2017" s="610" t="str">
        <f t="shared" si="144"/>
        <v>Фото</v>
      </c>
      <c r="E2017" s="72" t="s">
        <v>351</v>
      </c>
      <c r="F2017" s="65">
        <v>24</v>
      </c>
      <c r="G2017" s="48">
        <f t="shared" si="142"/>
        <v>895.19999999999993</v>
      </c>
      <c r="H2017" s="75"/>
      <c r="I2017" s="47">
        <f t="shared" si="143"/>
        <v>0</v>
      </c>
      <c r="J2017" s="47" t="s">
        <v>5436</v>
      </c>
      <c r="K2017" s="610"/>
    </row>
    <row r="2018" spans="1:11">
      <c r="A2018" s="37">
        <v>11172</v>
      </c>
      <c r="B2018" s="309" t="s">
        <v>135</v>
      </c>
      <c r="C2018" s="21" t="s">
        <v>2290</v>
      </c>
      <c r="D2018" s="610" t="str">
        <f t="shared" si="144"/>
        <v>Фото</v>
      </c>
      <c r="E2018" s="72" t="s">
        <v>351</v>
      </c>
      <c r="F2018" s="65">
        <v>24</v>
      </c>
      <c r="G2018" s="48">
        <f t="shared" si="142"/>
        <v>895.19999999999993</v>
      </c>
      <c r="H2018" s="75"/>
      <c r="I2018" s="47">
        <f t="shared" si="143"/>
        <v>0</v>
      </c>
      <c r="J2018" s="47" t="s">
        <v>5447</v>
      </c>
      <c r="K2018" s="610"/>
    </row>
    <row r="2019" spans="1:11">
      <c r="A2019" s="37">
        <v>19255</v>
      </c>
      <c r="B2019" s="24" t="s">
        <v>137</v>
      </c>
      <c r="C2019" s="21" t="s">
        <v>962</v>
      </c>
      <c r="D2019" s="610" t="str">
        <f t="shared" si="144"/>
        <v>Фото</v>
      </c>
      <c r="E2019" s="72" t="s">
        <v>351</v>
      </c>
      <c r="F2019" s="65">
        <v>8.5</v>
      </c>
      <c r="G2019" s="48">
        <f t="shared" si="142"/>
        <v>317.04999999999995</v>
      </c>
      <c r="H2019" s="75"/>
      <c r="I2019" s="47">
        <f t="shared" si="143"/>
        <v>0</v>
      </c>
      <c r="J2019" s="47" t="s">
        <v>6145</v>
      </c>
      <c r="K2019" s="610"/>
    </row>
    <row r="2020" spans="1:11">
      <c r="A2020" s="37">
        <v>16108</v>
      </c>
      <c r="B2020" s="320" t="s">
        <v>140</v>
      </c>
      <c r="C2020" s="18" t="s">
        <v>253</v>
      </c>
      <c r="D2020" s="610" t="str">
        <f t="shared" si="144"/>
        <v>Фото</v>
      </c>
      <c r="E2020" s="252" t="s">
        <v>351</v>
      </c>
      <c r="F2020" s="65">
        <v>2</v>
      </c>
      <c r="G2020" s="48">
        <f t="shared" si="142"/>
        <v>74.599999999999994</v>
      </c>
      <c r="H2020" s="75"/>
      <c r="I2020" s="47">
        <f t="shared" si="143"/>
        <v>0</v>
      </c>
      <c r="J2020" s="47" t="s">
        <v>6160</v>
      </c>
      <c r="K2020" s="610"/>
    </row>
    <row r="2021" spans="1:11">
      <c r="A2021" s="37">
        <v>16109</v>
      </c>
      <c r="B2021" s="320" t="s">
        <v>140</v>
      </c>
      <c r="C2021" s="18" t="s">
        <v>2043</v>
      </c>
      <c r="D2021" s="610" t="str">
        <f t="shared" si="144"/>
        <v>Фото</v>
      </c>
      <c r="E2021" s="239" t="s">
        <v>351</v>
      </c>
      <c r="F2021" s="65">
        <v>2</v>
      </c>
      <c r="G2021" s="48">
        <f t="shared" ref="G2021:G2052" si="145">I$2*F2021</f>
        <v>74.599999999999994</v>
      </c>
      <c r="H2021" s="75"/>
      <c r="I2021" s="47">
        <f t="shared" si="143"/>
        <v>0</v>
      </c>
      <c r="J2021" s="47" t="s">
        <v>6161</v>
      </c>
      <c r="K2021" s="610"/>
    </row>
    <row r="2022" spans="1:11">
      <c r="A2022" s="37">
        <v>16110</v>
      </c>
      <c r="B2022" s="320" t="s">
        <v>140</v>
      </c>
      <c r="C2022" s="18" t="s">
        <v>1800</v>
      </c>
      <c r="D2022" s="610" t="str">
        <f t="shared" si="144"/>
        <v>Фото</v>
      </c>
      <c r="E2022" s="239" t="s">
        <v>351</v>
      </c>
      <c r="F2022" s="65">
        <v>2</v>
      </c>
      <c r="G2022" s="48">
        <f t="shared" si="145"/>
        <v>74.599999999999994</v>
      </c>
      <c r="H2022" s="75"/>
      <c r="I2022" s="47">
        <f t="shared" si="143"/>
        <v>0</v>
      </c>
      <c r="J2022" s="47" t="s">
        <v>6162</v>
      </c>
      <c r="K2022" s="610"/>
    </row>
    <row r="2023" spans="1:11">
      <c r="A2023" s="37">
        <v>16111</v>
      </c>
      <c r="B2023" s="320" t="s">
        <v>140</v>
      </c>
      <c r="C2023" s="18" t="s">
        <v>2044</v>
      </c>
      <c r="D2023" s="610" t="str">
        <f t="shared" si="144"/>
        <v>Фото</v>
      </c>
      <c r="E2023" s="239" t="s">
        <v>351</v>
      </c>
      <c r="F2023" s="65">
        <v>2</v>
      </c>
      <c r="G2023" s="48">
        <f t="shared" si="145"/>
        <v>74.599999999999994</v>
      </c>
      <c r="H2023" s="75"/>
      <c r="I2023" s="47">
        <f t="shared" si="143"/>
        <v>0</v>
      </c>
      <c r="J2023" s="47" t="s">
        <v>6163</v>
      </c>
      <c r="K2023" s="610"/>
    </row>
    <row r="2024" spans="1:11">
      <c r="A2024" s="37">
        <v>16112</v>
      </c>
      <c r="B2024" s="320" t="s">
        <v>140</v>
      </c>
      <c r="C2024" s="18" t="s">
        <v>1798</v>
      </c>
      <c r="D2024" s="610" t="str">
        <f t="shared" si="144"/>
        <v>Фото</v>
      </c>
      <c r="E2024" s="239" t="s">
        <v>351</v>
      </c>
      <c r="F2024" s="65">
        <v>2</v>
      </c>
      <c r="G2024" s="48">
        <f t="shared" si="145"/>
        <v>74.599999999999994</v>
      </c>
      <c r="H2024" s="75"/>
      <c r="I2024" s="47">
        <f t="shared" si="143"/>
        <v>0</v>
      </c>
      <c r="J2024" s="47" t="s">
        <v>6164</v>
      </c>
      <c r="K2024" s="610"/>
    </row>
    <row r="2025" spans="1:11">
      <c r="A2025" s="37">
        <v>11617</v>
      </c>
      <c r="B2025" s="7" t="s">
        <v>137</v>
      </c>
      <c r="C2025" s="18" t="s">
        <v>1741</v>
      </c>
      <c r="D2025" s="610" t="str">
        <f t="shared" si="144"/>
        <v>Фото</v>
      </c>
      <c r="E2025" s="294" t="s">
        <v>351</v>
      </c>
      <c r="F2025" s="65">
        <v>10</v>
      </c>
      <c r="G2025" s="48">
        <f t="shared" si="145"/>
        <v>373</v>
      </c>
      <c r="H2025" s="75"/>
      <c r="I2025" s="47">
        <f t="shared" si="143"/>
        <v>0</v>
      </c>
      <c r="J2025" s="47" t="s">
        <v>8239</v>
      </c>
      <c r="K2025" s="610"/>
    </row>
    <row r="2026" spans="1:11">
      <c r="A2026" s="37">
        <v>16128</v>
      </c>
      <c r="B2026" s="487" t="s">
        <v>137</v>
      </c>
      <c r="C2026" s="18" t="s">
        <v>963</v>
      </c>
      <c r="D2026" s="610" t="str">
        <f t="shared" si="144"/>
        <v>Фото</v>
      </c>
      <c r="E2026" s="577" t="s">
        <v>4117</v>
      </c>
      <c r="F2026" s="49">
        <v>8.5</v>
      </c>
      <c r="G2026" s="48">
        <f t="shared" si="145"/>
        <v>317.04999999999995</v>
      </c>
      <c r="H2026" s="75"/>
      <c r="I2026" s="47">
        <f t="shared" si="143"/>
        <v>0</v>
      </c>
      <c r="J2026" s="47" t="s">
        <v>6128</v>
      </c>
      <c r="K2026" s="610"/>
    </row>
    <row r="2027" spans="1:11">
      <c r="A2027" s="37">
        <v>16129</v>
      </c>
      <c r="B2027" s="24" t="s">
        <v>137</v>
      </c>
      <c r="C2027" s="18" t="s">
        <v>4114</v>
      </c>
      <c r="D2027" s="610" t="str">
        <f t="shared" si="144"/>
        <v>Фото</v>
      </c>
      <c r="E2027" s="239" t="s">
        <v>351</v>
      </c>
      <c r="F2027" s="49">
        <v>10</v>
      </c>
      <c r="G2027" s="48">
        <f t="shared" si="145"/>
        <v>373</v>
      </c>
      <c r="H2027" s="75"/>
      <c r="I2027" s="47">
        <f t="shared" si="143"/>
        <v>0</v>
      </c>
      <c r="J2027" s="47" t="s">
        <v>6129</v>
      </c>
      <c r="K2027" s="610"/>
    </row>
    <row r="2028" spans="1:11">
      <c r="A2028" s="6">
        <v>34070</v>
      </c>
      <c r="B2028" s="347" t="s">
        <v>627</v>
      </c>
      <c r="C2028" s="18" t="s">
        <v>4115</v>
      </c>
      <c r="D2028" s="610" t="str">
        <f t="shared" si="144"/>
        <v>Фото</v>
      </c>
      <c r="E2028" s="539" t="s">
        <v>134</v>
      </c>
      <c r="F2028" s="51">
        <v>8</v>
      </c>
      <c r="G2028" s="48">
        <f t="shared" si="145"/>
        <v>298.39999999999998</v>
      </c>
      <c r="H2028" s="75"/>
      <c r="I2028" s="47">
        <v>0</v>
      </c>
      <c r="J2028" s="47" t="s">
        <v>6127</v>
      </c>
      <c r="K2028" s="610"/>
    </row>
    <row r="2029" spans="1:11">
      <c r="A2029" s="6">
        <v>12722</v>
      </c>
      <c r="B2029" s="24" t="s">
        <v>137</v>
      </c>
      <c r="C2029" s="18" t="s">
        <v>2736</v>
      </c>
      <c r="D2029" s="610" t="str">
        <f t="shared" si="144"/>
        <v>Фото</v>
      </c>
      <c r="E2029" s="235" t="s">
        <v>351</v>
      </c>
      <c r="F2029" s="51">
        <v>9</v>
      </c>
      <c r="G2029" s="48">
        <f t="shared" si="145"/>
        <v>335.7</v>
      </c>
      <c r="H2029" s="75"/>
      <c r="I2029" s="47">
        <f t="shared" ref="I2029:I2060" si="146">F2029*H2029</f>
        <v>0</v>
      </c>
      <c r="J2029" s="47" t="s">
        <v>8459</v>
      </c>
      <c r="K2029" s="610"/>
    </row>
    <row r="2030" spans="1:11">
      <c r="A2030" s="37">
        <v>11618</v>
      </c>
      <c r="B2030" s="487" t="s">
        <v>137</v>
      </c>
      <c r="C2030" s="18" t="s">
        <v>4105</v>
      </c>
      <c r="D2030" s="610" t="str">
        <f t="shared" si="144"/>
        <v>Фото</v>
      </c>
      <c r="E2030" s="235" t="s">
        <v>351</v>
      </c>
      <c r="F2030" s="65">
        <v>3</v>
      </c>
      <c r="G2030" s="48">
        <f t="shared" si="145"/>
        <v>111.89999999999999</v>
      </c>
      <c r="H2030" s="77"/>
      <c r="I2030" s="47">
        <f t="shared" si="146"/>
        <v>0</v>
      </c>
      <c r="J2030" s="47" t="s">
        <v>7019</v>
      </c>
      <c r="K2030" s="610"/>
    </row>
    <row r="2031" spans="1:11">
      <c r="A2031" s="37">
        <v>40559</v>
      </c>
      <c r="B2031" s="24" t="s">
        <v>137</v>
      </c>
      <c r="C2031" s="18" t="s">
        <v>3253</v>
      </c>
      <c r="D2031" s="610" t="str">
        <f t="shared" si="144"/>
        <v>Фото</v>
      </c>
      <c r="E2031" s="72" t="s">
        <v>351</v>
      </c>
      <c r="F2031" s="51">
        <v>3.5</v>
      </c>
      <c r="G2031" s="48">
        <f t="shared" si="145"/>
        <v>130.54999999999998</v>
      </c>
      <c r="H2031" s="75"/>
      <c r="I2031" s="47">
        <f t="shared" si="146"/>
        <v>0</v>
      </c>
      <c r="J2031" s="47" t="s">
        <v>7018</v>
      </c>
      <c r="K2031" s="610"/>
    </row>
    <row r="2032" spans="1:11">
      <c r="A2032" s="37">
        <v>40202</v>
      </c>
      <c r="B2032" s="24" t="s">
        <v>137</v>
      </c>
      <c r="C2032" s="18" t="s">
        <v>940</v>
      </c>
      <c r="D2032" s="610" t="str">
        <f t="shared" si="144"/>
        <v>Фото</v>
      </c>
      <c r="E2032" s="72" t="s">
        <v>351</v>
      </c>
      <c r="F2032" s="65">
        <v>3</v>
      </c>
      <c r="G2032" s="48">
        <f t="shared" si="145"/>
        <v>111.89999999999999</v>
      </c>
      <c r="H2032" s="75"/>
      <c r="I2032" s="47">
        <f t="shared" si="146"/>
        <v>0</v>
      </c>
      <c r="J2032" s="47" t="s">
        <v>6149</v>
      </c>
      <c r="K2032" s="610"/>
    </row>
    <row r="2033" spans="1:11">
      <c r="A2033" s="37">
        <v>40203</v>
      </c>
      <c r="B2033" s="489" t="s">
        <v>32</v>
      </c>
      <c r="C2033" s="18" t="s">
        <v>941</v>
      </c>
      <c r="D2033" s="610" t="str">
        <f t="shared" si="144"/>
        <v>Фото</v>
      </c>
      <c r="E2033" s="72" t="s">
        <v>351</v>
      </c>
      <c r="F2033" s="65">
        <v>3</v>
      </c>
      <c r="G2033" s="48">
        <f t="shared" si="145"/>
        <v>111.89999999999999</v>
      </c>
      <c r="H2033" s="75"/>
      <c r="I2033" s="47">
        <f t="shared" si="146"/>
        <v>0</v>
      </c>
      <c r="J2033" s="47" t="s">
        <v>6150</v>
      </c>
      <c r="K2033" s="610"/>
    </row>
    <row r="2034" spans="1:11">
      <c r="A2034" s="37">
        <v>16399</v>
      </c>
      <c r="B2034" s="23" t="s">
        <v>137</v>
      </c>
      <c r="C2034" s="18" t="s">
        <v>2390</v>
      </c>
      <c r="D2034" s="610" t="str">
        <f t="shared" si="144"/>
        <v>Фото</v>
      </c>
      <c r="E2034" s="566" t="s">
        <v>351</v>
      </c>
      <c r="F2034" s="65">
        <v>12</v>
      </c>
      <c r="G2034" s="48">
        <f t="shared" si="145"/>
        <v>447.59999999999997</v>
      </c>
      <c r="H2034" s="75"/>
      <c r="I2034" s="47">
        <f t="shared" si="146"/>
        <v>0</v>
      </c>
      <c r="J2034" s="47" t="s">
        <v>8449</v>
      </c>
      <c r="K2034" s="610"/>
    </row>
    <row r="2035" spans="1:11">
      <c r="A2035" s="6">
        <v>29208</v>
      </c>
      <c r="B2035" s="23" t="s">
        <v>137</v>
      </c>
      <c r="C2035" s="17" t="s">
        <v>942</v>
      </c>
      <c r="D2035" s="610" t="str">
        <f t="shared" si="144"/>
        <v>Фото</v>
      </c>
      <c r="E2035" s="72" t="s">
        <v>351</v>
      </c>
      <c r="F2035" s="51">
        <v>2.5</v>
      </c>
      <c r="G2035" s="48">
        <f t="shared" si="145"/>
        <v>93.25</v>
      </c>
      <c r="H2035" s="75"/>
      <c r="I2035" s="47">
        <f t="shared" si="146"/>
        <v>0</v>
      </c>
      <c r="J2035" s="47" t="s">
        <v>6159</v>
      </c>
      <c r="K2035" s="610"/>
    </row>
    <row r="2036" spans="1:11">
      <c r="A2036" s="6">
        <v>12333</v>
      </c>
      <c r="B2036" s="2" t="s">
        <v>137</v>
      </c>
      <c r="C2036" s="31" t="s">
        <v>2383</v>
      </c>
      <c r="D2036" s="610" t="str">
        <f t="shared" si="144"/>
        <v>Фото</v>
      </c>
      <c r="E2036" s="72" t="s">
        <v>351</v>
      </c>
      <c r="F2036" s="51">
        <v>0.8</v>
      </c>
      <c r="G2036" s="48">
        <f t="shared" si="145"/>
        <v>29.84</v>
      </c>
      <c r="H2036" s="75"/>
      <c r="I2036" s="47">
        <f t="shared" si="146"/>
        <v>0</v>
      </c>
      <c r="J2036" s="47" t="s">
        <v>7862</v>
      </c>
      <c r="K2036" s="610"/>
    </row>
    <row r="2037" spans="1:11">
      <c r="A2037" s="6">
        <v>12335</v>
      </c>
      <c r="B2037" s="2" t="s">
        <v>137</v>
      </c>
      <c r="C2037" s="31" t="s">
        <v>984</v>
      </c>
      <c r="D2037" s="610" t="str">
        <f t="shared" si="144"/>
        <v>Фото</v>
      </c>
      <c r="E2037" s="72" t="s">
        <v>351</v>
      </c>
      <c r="F2037" s="51">
        <v>0.8</v>
      </c>
      <c r="G2037" s="48">
        <f t="shared" si="145"/>
        <v>29.84</v>
      </c>
      <c r="H2037" s="75"/>
      <c r="I2037" s="47">
        <f t="shared" si="146"/>
        <v>0</v>
      </c>
      <c r="J2037" s="47" t="s">
        <v>6173</v>
      </c>
      <c r="K2037" s="610"/>
    </row>
    <row r="2038" spans="1:11">
      <c r="A2038" s="10">
        <v>19253</v>
      </c>
      <c r="B2038" s="24" t="s">
        <v>137</v>
      </c>
      <c r="C2038" s="20" t="s">
        <v>943</v>
      </c>
      <c r="D2038" s="610" t="str">
        <f t="shared" si="144"/>
        <v>Фото</v>
      </c>
      <c r="E2038" s="72" t="s">
        <v>351</v>
      </c>
      <c r="F2038" s="52">
        <v>22</v>
      </c>
      <c r="G2038" s="48">
        <f t="shared" si="145"/>
        <v>820.59999999999991</v>
      </c>
      <c r="H2038" s="75"/>
      <c r="I2038" s="47">
        <f t="shared" si="146"/>
        <v>0</v>
      </c>
      <c r="J2038" s="47" t="s">
        <v>5439</v>
      </c>
      <c r="K2038" s="610"/>
    </row>
    <row r="2039" spans="1:11">
      <c r="A2039" s="10">
        <v>19248</v>
      </c>
      <c r="B2039" s="24" t="s">
        <v>137</v>
      </c>
      <c r="C2039" s="20" t="s">
        <v>3049</v>
      </c>
      <c r="D2039" s="610" t="str">
        <f t="shared" si="144"/>
        <v>Фото</v>
      </c>
      <c r="E2039" s="72" t="s">
        <v>351</v>
      </c>
      <c r="F2039" s="52">
        <v>9</v>
      </c>
      <c r="G2039" s="48">
        <f t="shared" si="145"/>
        <v>335.7</v>
      </c>
      <c r="H2039" s="75"/>
      <c r="I2039" s="47">
        <f t="shared" si="146"/>
        <v>0</v>
      </c>
      <c r="J2039" s="47" t="s">
        <v>6117</v>
      </c>
      <c r="K2039" s="610"/>
    </row>
    <row r="2040" spans="1:11">
      <c r="A2040" s="10">
        <v>13873</v>
      </c>
      <c r="B2040" s="24" t="s">
        <v>137</v>
      </c>
      <c r="C2040" s="20" t="s">
        <v>3974</v>
      </c>
      <c r="D2040" s="610" t="str">
        <f t="shared" si="144"/>
        <v>Фото</v>
      </c>
      <c r="E2040" s="72" t="s">
        <v>351</v>
      </c>
      <c r="F2040" s="52">
        <v>10</v>
      </c>
      <c r="G2040" s="48">
        <f t="shared" si="145"/>
        <v>373</v>
      </c>
      <c r="H2040" s="75"/>
      <c r="I2040" s="47">
        <f t="shared" si="146"/>
        <v>0</v>
      </c>
      <c r="J2040" s="47" t="s">
        <v>6078</v>
      </c>
      <c r="K2040" s="610"/>
    </row>
    <row r="2041" spans="1:11">
      <c r="A2041" s="10">
        <v>19249</v>
      </c>
      <c r="B2041" s="24" t="s">
        <v>137</v>
      </c>
      <c r="C2041" s="20" t="s">
        <v>944</v>
      </c>
      <c r="D2041" s="610" t="str">
        <f t="shared" si="144"/>
        <v>Фото</v>
      </c>
      <c r="E2041" s="72" t="s">
        <v>351</v>
      </c>
      <c r="F2041" s="52">
        <v>10</v>
      </c>
      <c r="G2041" s="48">
        <f t="shared" si="145"/>
        <v>373</v>
      </c>
      <c r="H2041" s="75"/>
      <c r="I2041" s="47">
        <f t="shared" si="146"/>
        <v>0</v>
      </c>
      <c r="J2041" s="47" t="s">
        <v>6118</v>
      </c>
      <c r="K2041" s="610"/>
    </row>
    <row r="2042" spans="1:11">
      <c r="A2042" s="8">
        <v>19251</v>
      </c>
      <c r="B2042" s="23" t="s">
        <v>137</v>
      </c>
      <c r="C2042" s="20" t="s">
        <v>3641</v>
      </c>
      <c r="D2042" s="610" t="str">
        <f t="shared" si="144"/>
        <v>Фото</v>
      </c>
      <c r="E2042" s="72" t="s">
        <v>351</v>
      </c>
      <c r="F2042" s="51">
        <v>17</v>
      </c>
      <c r="G2042" s="48">
        <f t="shared" si="145"/>
        <v>634.09999999999991</v>
      </c>
      <c r="H2042" s="75"/>
      <c r="I2042" s="47">
        <f t="shared" si="146"/>
        <v>0</v>
      </c>
      <c r="J2042" s="47" t="s">
        <v>5440</v>
      </c>
      <c r="K2042" s="610"/>
    </row>
    <row r="2043" spans="1:11">
      <c r="A2043" s="37">
        <v>15026</v>
      </c>
      <c r="B2043" s="24" t="s">
        <v>137</v>
      </c>
      <c r="C2043" s="18" t="s">
        <v>964</v>
      </c>
      <c r="D2043" s="610" t="str">
        <f t="shared" si="144"/>
        <v>Фото</v>
      </c>
      <c r="E2043" s="72" t="s">
        <v>351</v>
      </c>
      <c r="F2043" s="65">
        <v>11</v>
      </c>
      <c r="G2043" s="48">
        <f t="shared" si="145"/>
        <v>410.29999999999995</v>
      </c>
      <c r="H2043" s="75"/>
      <c r="I2043" s="47">
        <f t="shared" si="146"/>
        <v>0</v>
      </c>
      <c r="J2043" s="47" t="s">
        <v>6119</v>
      </c>
      <c r="K2043" s="610"/>
    </row>
    <row r="2044" spans="1:11">
      <c r="A2044" s="37">
        <v>15015</v>
      </c>
      <c r="B2044" s="24" t="s">
        <v>137</v>
      </c>
      <c r="C2044" s="18" t="s">
        <v>945</v>
      </c>
      <c r="D2044" s="610" t="str">
        <f t="shared" si="144"/>
        <v>Фото</v>
      </c>
      <c r="E2044" s="72" t="s">
        <v>351</v>
      </c>
      <c r="F2044" s="65">
        <v>48</v>
      </c>
      <c r="G2044" s="48">
        <f t="shared" si="145"/>
        <v>1790.3999999999999</v>
      </c>
      <c r="H2044" s="75"/>
      <c r="I2044" s="47">
        <f t="shared" si="146"/>
        <v>0</v>
      </c>
      <c r="J2044" s="47" t="s">
        <v>5431</v>
      </c>
      <c r="K2044" s="610"/>
    </row>
    <row r="2045" spans="1:11">
      <c r="A2045" s="37">
        <v>11354</v>
      </c>
      <c r="B2045" s="7" t="s">
        <v>137</v>
      </c>
      <c r="C2045" s="18" t="s">
        <v>3055</v>
      </c>
      <c r="D2045" s="610" t="str">
        <f t="shared" si="144"/>
        <v>Фото</v>
      </c>
      <c r="E2045" s="227" t="s">
        <v>351</v>
      </c>
      <c r="F2045" s="65">
        <v>2.5</v>
      </c>
      <c r="G2045" s="48">
        <f t="shared" si="145"/>
        <v>93.25</v>
      </c>
      <c r="H2045" s="75"/>
      <c r="I2045" s="47">
        <f t="shared" si="146"/>
        <v>0</v>
      </c>
      <c r="J2045" s="47" t="s">
        <v>6120</v>
      </c>
      <c r="K2045" s="610"/>
    </row>
    <row r="2046" spans="1:11">
      <c r="A2046" s="8">
        <v>19252</v>
      </c>
      <c r="B2046" s="23" t="s">
        <v>137</v>
      </c>
      <c r="C2046" s="20" t="s">
        <v>2989</v>
      </c>
      <c r="D2046" s="610" t="str">
        <f t="shared" si="144"/>
        <v>Фото</v>
      </c>
      <c r="E2046" s="72" t="s">
        <v>351</v>
      </c>
      <c r="F2046" s="51">
        <v>9</v>
      </c>
      <c r="G2046" s="48">
        <f t="shared" si="145"/>
        <v>335.7</v>
      </c>
      <c r="H2046" s="75"/>
      <c r="I2046" s="47">
        <f t="shared" si="146"/>
        <v>0</v>
      </c>
      <c r="J2046" s="47" t="s">
        <v>6121</v>
      </c>
      <c r="K2046" s="610"/>
    </row>
    <row r="2047" spans="1:11">
      <c r="A2047" s="8">
        <v>19262</v>
      </c>
      <c r="B2047" s="23" t="s">
        <v>137</v>
      </c>
      <c r="C2047" s="32" t="s">
        <v>3669</v>
      </c>
      <c r="D2047" s="610" t="str">
        <f t="shared" si="144"/>
        <v>Фото</v>
      </c>
      <c r="E2047" s="72" t="s">
        <v>351</v>
      </c>
      <c r="F2047" s="51">
        <v>4.5</v>
      </c>
      <c r="G2047" s="48">
        <f t="shared" si="145"/>
        <v>167.85</v>
      </c>
      <c r="H2047" s="75"/>
      <c r="I2047" s="47">
        <f t="shared" si="146"/>
        <v>0</v>
      </c>
      <c r="J2047" s="47" t="s">
        <v>6122</v>
      </c>
      <c r="K2047" s="610"/>
    </row>
    <row r="2048" spans="1:11">
      <c r="A2048" s="37">
        <v>15021</v>
      </c>
      <c r="B2048" s="24" t="s">
        <v>137</v>
      </c>
      <c r="C2048" s="18" t="s">
        <v>946</v>
      </c>
      <c r="D2048" s="610" t="str">
        <f t="shared" si="144"/>
        <v>Фото</v>
      </c>
      <c r="E2048" s="72" t="s">
        <v>351</v>
      </c>
      <c r="F2048" s="65">
        <v>13</v>
      </c>
      <c r="G2048" s="48">
        <f t="shared" si="145"/>
        <v>484.9</v>
      </c>
      <c r="H2048" s="75"/>
      <c r="I2048" s="47">
        <f t="shared" si="146"/>
        <v>0</v>
      </c>
      <c r="J2048" s="47" t="s">
        <v>6123</v>
      </c>
      <c r="K2048" s="610"/>
    </row>
    <row r="2049" spans="1:11">
      <c r="A2049" s="37">
        <v>11350</v>
      </c>
      <c r="B2049" s="7" t="s">
        <v>137</v>
      </c>
      <c r="C2049" s="18" t="s">
        <v>3658</v>
      </c>
      <c r="D2049" s="610" t="str">
        <f t="shared" si="144"/>
        <v>Фото</v>
      </c>
      <c r="E2049" s="227" t="s">
        <v>351</v>
      </c>
      <c r="F2049" s="65">
        <v>6</v>
      </c>
      <c r="G2049" s="48">
        <f t="shared" si="145"/>
        <v>223.79999999999998</v>
      </c>
      <c r="H2049" s="75"/>
      <c r="I2049" s="47">
        <f t="shared" si="146"/>
        <v>0</v>
      </c>
      <c r="J2049" s="47" t="s">
        <v>6124</v>
      </c>
      <c r="K2049" s="610"/>
    </row>
    <row r="2050" spans="1:11">
      <c r="A2050" s="6">
        <v>40064</v>
      </c>
      <c r="B2050" s="23" t="s">
        <v>137</v>
      </c>
      <c r="C2050" s="31" t="s">
        <v>947</v>
      </c>
      <c r="D2050" s="610" t="str">
        <f t="shared" si="144"/>
        <v>Фото</v>
      </c>
      <c r="E2050" s="72" t="s">
        <v>351</v>
      </c>
      <c r="F2050" s="51">
        <v>15</v>
      </c>
      <c r="G2050" s="48">
        <f t="shared" si="145"/>
        <v>559.5</v>
      </c>
      <c r="H2050" s="75"/>
      <c r="I2050" s="47">
        <f t="shared" si="146"/>
        <v>0</v>
      </c>
      <c r="J2050" s="47" t="s">
        <v>5446</v>
      </c>
      <c r="K2050" s="610"/>
    </row>
    <row r="2051" spans="1:11">
      <c r="A2051" s="6">
        <v>12153</v>
      </c>
      <c r="B2051" s="6" t="s">
        <v>137</v>
      </c>
      <c r="C2051" s="31" t="s">
        <v>2546</v>
      </c>
      <c r="D2051" s="610" t="str">
        <f t="shared" si="144"/>
        <v>Фото</v>
      </c>
      <c r="E2051" s="344" t="s">
        <v>351</v>
      </c>
      <c r="F2051" s="51">
        <v>10</v>
      </c>
      <c r="G2051" s="48">
        <f t="shared" si="145"/>
        <v>373</v>
      </c>
      <c r="H2051" s="75"/>
      <c r="I2051" s="47">
        <f t="shared" si="146"/>
        <v>0</v>
      </c>
      <c r="J2051" s="47" t="s">
        <v>8273</v>
      </c>
      <c r="K2051" s="610"/>
    </row>
    <row r="2052" spans="1:11">
      <c r="A2052" s="37">
        <v>40140</v>
      </c>
      <c r="B2052" s="24" t="s">
        <v>137</v>
      </c>
      <c r="C2052" s="18" t="s">
        <v>926</v>
      </c>
      <c r="D2052" s="610" t="str">
        <f t="shared" si="144"/>
        <v>Фото</v>
      </c>
      <c r="E2052" s="72" t="s">
        <v>351</v>
      </c>
      <c r="F2052" s="65">
        <v>4.5</v>
      </c>
      <c r="G2052" s="48">
        <f t="shared" si="145"/>
        <v>167.85</v>
      </c>
      <c r="H2052" s="75"/>
      <c r="I2052" s="47">
        <f t="shared" si="146"/>
        <v>0</v>
      </c>
      <c r="J2052" s="47" t="s">
        <v>8084</v>
      </c>
      <c r="K2052" s="610"/>
    </row>
    <row r="2053" spans="1:11">
      <c r="A2053" s="37">
        <v>16149</v>
      </c>
      <c r="B2053" s="306" t="s">
        <v>28</v>
      </c>
      <c r="C2053" s="18" t="s">
        <v>926</v>
      </c>
      <c r="D2053" s="610" t="str">
        <f t="shared" si="144"/>
        <v>Фото</v>
      </c>
      <c r="E2053" s="235" t="s">
        <v>351</v>
      </c>
      <c r="F2053" s="65">
        <v>8.5</v>
      </c>
      <c r="G2053" s="48">
        <f t="shared" ref="G2053:G2084" si="147">I$2*F2053</f>
        <v>317.04999999999995</v>
      </c>
      <c r="H2053" s="77"/>
      <c r="I2053" s="47">
        <f t="shared" si="146"/>
        <v>0</v>
      </c>
      <c r="J2053" s="47" t="s">
        <v>6137</v>
      </c>
      <c r="K2053" s="610"/>
    </row>
    <row r="2054" spans="1:11">
      <c r="A2054" s="8">
        <v>19274</v>
      </c>
      <c r="B2054" s="99" t="s">
        <v>137</v>
      </c>
      <c r="C2054" s="20" t="s">
        <v>884</v>
      </c>
      <c r="D2054" s="610" t="str">
        <f t="shared" si="144"/>
        <v>Фото</v>
      </c>
      <c r="E2054" s="235" t="s">
        <v>351</v>
      </c>
      <c r="F2054" s="51">
        <v>2</v>
      </c>
      <c r="G2054" s="48">
        <f t="shared" si="147"/>
        <v>74.599999999999994</v>
      </c>
      <c r="H2054" s="75"/>
      <c r="I2054" s="47">
        <f t="shared" si="146"/>
        <v>0</v>
      </c>
      <c r="J2054" s="47" t="s">
        <v>8083</v>
      </c>
      <c r="K2054" s="610"/>
    </row>
    <row r="2055" spans="1:11">
      <c r="A2055" s="8">
        <v>11854</v>
      </c>
      <c r="B2055" s="24" t="s">
        <v>137</v>
      </c>
      <c r="C2055" s="31" t="s">
        <v>1976</v>
      </c>
      <c r="D2055" s="610" t="str">
        <f t="shared" ref="D2055:D2118" si="148">HYPERLINK(J2055,"Фото")</f>
        <v>Фото</v>
      </c>
      <c r="E2055" s="235" t="s">
        <v>351</v>
      </c>
      <c r="F2055" s="51">
        <v>3.5</v>
      </c>
      <c r="G2055" s="48">
        <f t="shared" si="147"/>
        <v>130.54999999999998</v>
      </c>
      <c r="H2055" s="75"/>
      <c r="I2055" s="47">
        <f t="shared" si="146"/>
        <v>0</v>
      </c>
      <c r="J2055" s="47" t="s">
        <v>7728</v>
      </c>
      <c r="K2055" s="610"/>
    </row>
    <row r="2056" spans="1:11">
      <c r="A2056" s="8">
        <v>11855</v>
      </c>
      <c r="B2056" s="24" t="s">
        <v>137</v>
      </c>
      <c r="C2056" s="31" t="s">
        <v>1977</v>
      </c>
      <c r="D2056" s="610" t="str">
        <f t="shared" si="148"/>
        <v>Фото</v>
      </c>
      <c r="E2056" s="235" t="s">
        <v>351</v>
      </c>
      <c r="F2056" s="51">
        <v>3.5</v>
      </c>
      <c r="G2056" s="48">
        <f t="shared" si="147"/>
        <v>130.54999999999998</v>
      </c>
      <c r="H2056" s="75"/>
      <c r="I2056" s="47">
        <f t="shared" si="146"/>
        <v>0</v>
      </c>
      <c r="J2056" s="47" t="s">
        <v>7729</v>
      </c>
      <c r="K2056" s="610"/>
    </row>
    <row r="2057" spans="1:11">
      <c r="A2057" s="8">
        <v>11856</v>
      </c>
      <c r="B2057" s="24" t="s">
        <v>137</v>
      </c>
      <c r="C2057" s="31" t="s">
        <v>1978</v>
      </c>
      <c r="D2057" s="610" t="str">
        <f t="shared" si="148"/>
        <v>Фото</v>
      </c>
      <c r="E2057" s="235" t="s">
        <v>351</v>
      </c>
      <c r="F2057" s="51">
        <v>3.5</v>
      </c>
      <c r="G2057" s="48">
        <f t="shared" si="147"/>
        <v>130.54999999999998</v>
      </c>
      <c r="H2057" s="75"/>
      <c r="I2057" s="47">
        <f t="shared" si="146"/>
        <v>0</v>
      </c>
      <c r="J2057" s="47" t="s">
        <v>7730</v>
      </c>
      <c r="K2057" s="610"/>
    </row>
    <row r="2058" spans="1:11">
      <c r="A2058" s="8">
        <v>11857</v>
      </c>
      <c r="B2058" s="24" t="s">
        <v>137</v>
      </c>
      <c r="C2058" s="31" t="s">
        <v>1979</v>
      </c>
      <c r="D2058" s="610" t="str">
        <f t="shared" si="148"/>
        <v>Фото</v>
      </c>
      <c r="E2058" s="235" t="s">
        <v>351</v>
      </c>
      <c r="F2058" s="51">
        <v>3.5</v>
      </c>
      <c r="G2058" s="48">
        <f t="shared" si="147"/>
        <v>130.54999999999998</v>
      </c>
      <c r="H2058" s="75"/>
      <c r="I2058" s="47">
        <f t="shared" si="146"/>
        <v>0</v>
      </c>
      <c r="J2058" s="47" t="s">
        <v>7731</v>
      </c>
      <c r="K2058" s="610"/>
    </row>
    <row r="2059" spans="1:11">
      <c r="A2059" s="8">
        <v>11858</v>
      </c>
      <c r="B2059" s="24" t="s">
        <v>137</v>
      </c>
      <c r="C2059" s="31" t="s">
        <v>1980</v>
      </c>
      <c r="D2059" s="610" t="str">
        <f t="shared" si="148"/>
        <v>Фото</v>
      </c>
      <c r="E2059" s="235" t="s">
        <v>351</v>
      </c>
      <c r="F2059" s="51">
        <v>3.5</v>
      </c>
      <c r="G2059" s="48">
        <f t="shared" si="147"/>
        <v>130.54999999999998</v>
      </c>
      <c r="H2059" s="75"/>
      <c r="I2059" s="47">
        <f t="shared" si="146"/>
        <v>0</v>
      </c>
      <c r="J2059" s="47" t="s">
        <v>7732</v>
      </c>
      <c r="K2059" s="610"/>
    </row>
    <row r="2060" spans="1:11">
      <c r="A2060" s="8">
        <v>11859</v>
      </c>
      <c r="B2060" s="24" t="s">
        <v>137</v>
      </c>
      <c r="C2060" s="31" t="s">
        <v>1981</v>
      </c>
      <c r="D2060" s="610"/>
      <c r="E2060" s="235" t="s">
        <v>351</v>
      </c>
      <c r="F2060" s="51">
        <v>3.5</v>
      </c>
      <c r="G2060" s="48">
        <f t="shared" si="147"/>
        <v>130.54999999999998</v>
      </c>
      <c r="H2060" s="75"/>
      <c r="I2060" s="47">
        <f t="shared" si="146"/>
        <v>0</v>
      </c>
      <c r="J2060" s="47" t="e">
        <v>#N/A</v>
      </c>
      <c r="K2060" s="610"/>
    </row>
    <row r="2061" spans="1:11">
      <c r="A2061" s="8">
        <v>11860</v>
      </c>
      <c r="B2061" s="24" t="s">
        <v>137</v>
      </c>
      <c r="C2061" s="31" t="s">
        <v>1982</v>
      </c>
      <c r="D2061" s="610"/>
      <c r="E2061" s="235" t="s">
        <v>351</v>
      </c>
      <c r="F2061" s="51">
        <v>3.5</v>
      </c>
      <c r="G2061" s="48">
        <f t="shared" si="147"/>
        <v>130.54999999999998</v>
      </c>
      <c r="H2061" s="75"/>
      <c r="I2061" s="47">
        <f t="shared" ref="I2061:I2092" si="149">F2061*H2061</f>
        <v>0</v>
      </c>
      <c r="J2061" s="47" t="e">
        <v>#N/A</v>
      </c>
      <c r="K2061" s="610"/>
    </row>
    <row r="2062" spans="1:11">
      <c r="A2062" s="8">
        <v>11861</v>
      </c>
      <c r="B2062" s="24" t="s">
        <v>137</v>
      </c>
      <c r="C2062" s="31" t="s">
        <v>1983</v>
      </c>
      <c r="D2062" s="610"/>
      <c r="E2062" s="235" t="s">
        <v>351</v>
      </c>
      <c r="F2062" s="51">
        <v>3.5</v>
      </c>
      <c r="G2062" s="48">
        <f t="shared" si="147"/>
        <v>130.54999999999998</v>
      </c>
      <c r="H2062" s="75"/>
      <c r="I2062" s="47">
        <f t="shared" si="149"/>
        <v>0</v>
      </c>
      <c r="J2062" s="47" t="e">
        <v>#N/A</v>
      </c>
      <c r="K2062" s="610"/>
    </row>
    <row r="2063" spans="1:11">
      <c r="A2063" s="8">
        <v>14428</v>
      </c>
      <c r="B2063" s="333" t="s">
        <v>27</v>
      </c>
      <c r="C2063" s="31" t="s">
        <v>1976</v>
      </c>
      <c r="D2063" s="610" t="str">
        <f t="shared" si="148"/>
        <v>Фото</v>
      </c>
      <c r="E2063" s="346" t="s">
        <v>351</v>
      </c>
      <c r="F2063" s="51">
        <v>6.5</v>
      </c>
      <c r="G2063" s="48">
        <f t="shared" si="147"/>
        <v>242.45</v>
      </c>
      <c r="H2063" s="75"/>
      <c r="I2063" s="47">
        <f t="shared" si="149"/>
        <v>0</v>
      </c>
      <c r="J2063" s="47" t="s">
        <v>7700</v>
      </c>
      <c r="K2063" s="610"/>
    </row>
    <row r="2064" spans="1:11">
      <c r="A2064" s="6">
        <v>14415</v>
      </c>
      <c r="B2064" s="333" t="s">
        <v>27</v>
      </c>
      <c r="C2064" s="31" t="s">
        <v>1977</v>
      </c>
      <c r="D2064" s="610" t="str">
        <f t="shared" si="148"/>
        <v>Фото</v>
      </c>
      <c r="E2064" s="72" t="s">
        <v>351</v>
      </c>
      <c r="F2064" s="51">
        <v>6</v>
      </c>
      <c r="G2064" s="48">
        <f t="shared" si="147"/>
        <v>223.79999999999998</v>
      </c>
      <c r="H2064" s="75"/>
      <c r="I2064" s="47">
        <f t="shared" si="149"/>
        <v>0</v>
      </c>
      <c r="J2064" s="47" t="s">
        <v>7701</v>
      </c>
      <c r="K2064" s="610"/>
    </row>
    <row r="2065" spans="1:11">
      <c r="A2065" s="6">
        <v>14424</v>
      </c>
      <c r="B2065" s="333" t="s">
        <v>27</v>
      </c>
      <c r="C2065" s="31" t="s">
        <v>1978</v>
      </c>
      <c r="D2065" s="610" t="str">
        <f t="shared" si="148"/>
        <v>Фото</v>
      </c>
      <c r="E2065" s="72" t="s">
        <v>351</v>
      </c>
      <c r="F2065" s="51">
        <v>6</v>
      </c>
      <c r="G2065" s="48">
        <f t="shared" si="147"/>
        <v>223.79999999999998</v>
      </c>
      <c r="H2065" s="75"/>
      <c r="I2065" s="47">
        <f t="shared" si="149"/>
        <v>0</v>
      </c>
      <c r="J2065" s="47" t="s">
        <v>6141</v>
      </c>
      <c r="K2065" s="610"/>
    </row>
    <row r="2066" spans="1:11">
      <c r="A2066" s="6">
        <v>14430</v>
      </c>
      <c r="B2066" s="333" t="s">
        <v>27</v>
      </c>
      <c r="C2066" s="31" t="s">
        <v>1979</v>
      </c>
      <c r="D2066" s="610" t="str">
        <f t="shared" si="148"/>
        <v>Фото</v>
      </c>
      <c r="E2066" s="72" t="s">
        <v>351</v>
      </c>
      <c r="F2066" s="51">
        <v>6</v>
      </c>
      <c r="G2066" s="48">
        <f t="shared" si="147"/>
        <v>223.79999999999998</v>
      </c>
      <c r="H2066" s="75"/>
      <c r="I2066" s="47">
        <f t="shared" si="149"/>
        <v>0</v>
      </c>
      <c r="J2066" s="47" t="s">
        <v>7702</v>
      </c>
      <c r="K2066" s="610"/>
    </row>
    <row r="2067" spans="1:11">
      <c r="A2067" s="6">
        <v>14432</v>
      </c>
      <c r="B2067" s="333" t="s">
        <v>27</v>
      </c>
      <c r="C2067" s="31" t="s">
        <v>1980</v>
      </c>
      <c r="D2067" s="610" t="str">
        <f t="shared" si="148"/>
        <v>Фото</v>
      </c>
      <c r="E2067" s="72" t="s">
        <v>351</v>
      </c>
      <c r="F2067" s="51">
        <v>6</v>
      </c>
      <c r="G2067" s="48">
        <f t="shared" si="147"/>
        <v>223.79999999999998</v>
      </c>
      <c r="H2067" s="75"/>
      <c r="I2067" s="47">
        <f t="shared" si="149"/>
        <v>0</v>
      </c>
      <c r="J2067" s="47" t="s">
        <v>7703</v>
      </c>
      <c r="K2067" s="610"/>
    </row>
    <row r="2068" spans="1:11">
      <c r="A2068" s="37">
        <v>16157</v>
      </c>
      <c r="B2068" s="333" t="s">
        <v>27</v>
      </c>
      <c r="C2068" s="21" t="s">
        <v>1945</v>
      </c>
      <c r="D2068" s="610" t="str">
        <f t="shared" si="148"/>
        <v>Фото</v>
      </c>
      <c r="E2068" s="235" t="s">
        <v>351</v>
      </c>
      <c r="F2068" s="65">
        <v>6.5</v>
      </c>
      <c r="G2068" s="48">
        <f t="shared" si="147"/>
        <v>242.45</v>
      </c>
      <c r="H2068" s="75"/>
      <c r="I2068" s="47">
        <f t="shared" si="149"/>
        <v>0</v>
      </c>
      <c r="J2068" s="47" t="s">
        <v>6142</v>
      </c>
      <c r="K2068" s="610"/>
    </row>
    <row r="2069" spans="1:11">
      <c r="A2069" s="37">
        <v>16397</v>
      </c>
      <c r="B2069" s="333" t="s">
        <v>135</v>
      </c>
      <c r="C2069" s="18" t="s">
        <v>2045</v>
      </c>
      <c r="D2069" s="610" t="str">
        <f t="shared" si="148"/>
        <v>Фото</v>
      </c>
      <c r="E2069" s="239" t="s">
        <v>351</v>
      </c>
      <c r="F2069" s="65">
        <v>6.5</v>
      </c>
      <c r="G2069" s="48">
        <f t="shared" si="147"/>
        <v>242.45</v>
      </c>
      <c r="H2069" s="75"/>
      <c r="I2069" s="47">
        <f t="shared" si="149"/>
        <v>0</v>
      </c>
      <c r="J2069" s="47" t="s">
        <v>6143</v>
      </c>
      <c r="K2069" s="610"/>
    </row>
    <row r="2070" spans="1:11">
      <c r="A2070" s="37">
        <v>16398</v>
      </c>
      <c r="B2070" s="333" t="s">
        <v>135</v>
      </c>
      <c r="C2070" s="18" t="s">
        <v>2046</v>
      </c>
      <c r="D2070" s="610" t="str">
        <f t="shared" si="148"/>
        <v>Фото</v>
      </c>
      <c r="E2070" s="239" t="s">
        <v>351</v>
      </c>
      <c r="F2070" s="65">
        <v>6.5</v>
      </c>
      <c r="G2070" s="48">
        <f t="shared" si="147"/>
        <v>242.45</v>
      </c>
      <c r="H2070" s="75"/>
      <c r="I2070" s="47">
        <f t="shared" si="149"/>
        <v>0</v>
      </c>
      <c r="J2070" s="47" t="s">
        <v>6144</v>
      </c>
      <c r="K2070" s="610"/>
    </row>
    <row r="2071" spans="1:11">
      <c r="A2071" s="37">
        <v>11920</v>
      </c>
      <c r="B2071" s="24" t="s">
        <v>137</v>
      </c>
      <c r="C2071" s="18" t="s">
        <v>4215</v>
      </c>
      <c r="D2071" s="610" t="str">
        <f t="shared" si="148"/>
        <v>Фото</v>
      </c>
      <c r="E2071" s="235" t="s">
        <v>351</v>
      </c>
      <c r="F2071" s="49">
        <v>15</v>
      </c>
      <c r="G2071" s="48">
        <f t="shared" si="147"/>
        <v>559.5</v>
      </c>
      <c r="H2071" s="75"/>
      <c r="I2071" s="47">
        <f t="shared" si="149"/>
        <v>0</v>
      </c>
      <c r="J2071" s="47" t="s">
        <v>7802</v>
      </c>
      <c r="K2071" s="610"/>
    </row>
    <row r="2072" spans="1:11">
      <c r="A2072" s="37">
        <v>12966</v>
      </c>
      <c r="B2072" s="332" t="s">
        <v>3290</v>
      </c>
      <c r="C2072" s="18" t="s">
        <v>3336</v>
      </c>
      <c r="D2072" s="610" t="str">
        <f t="shared" si="148"/>
        <v>Фото</v>
      </c>
      <c r="E2072" s="235" t="s">
        <v>351</v>
      </c>
      <c r="F2072" s="49">
        <v>18</v>
      </c>
      <c r="G2072" s="48">
        <f t="shared" si="147"/>
        <v>671.4</v>
      </c>
      <c r="H2072" s="75"/>
      <c r="I2072" s="47">
        <f t="shared" si="149"/>
        <v>0</v>
      </c>
      <c r="J2072" s="47" t="s">
        <v>8688</v>
      </c>
      <c r="K2072" s="610"/>
    </row>
    <row r="2073" spans="1:11">
      <c r="A2073" s="37">
        <v>40147</v>
      </c>
      <c r="B2073" s="333" t="s">
        <v>135</v>
      </c>
      <c r="C2073" s="18" t="s">
        <v>4215</v>
      </c>
      <c r="D2073" s="610" t="str">
        <f t="shared" si="148"/>
        <v>Фото</v>
      </c>
      <c r="E2073" s="566" t="s">
        <v>741</v>
      </c>
      <c r="F2073" s="65">
        <v>25</v>
      </c>
      <c r="G2073" s="48">
        <f t="shared" si="147"/>
        <v>932.49999999999989</v>
      </c>
      <c r="H2073" s="75"/>
      <c r="I2073" s="47">
        <f t="shared" si="149"/>
        <v>0</v>
      </c>
      <c r="J2073" s="47" t="s">
        <v>5437</v>
      </c>
      <c r="K2073" s="610"/>
    </row>
    <row r="2074" spans="1:11">
      <c r="A2074" s="37">
        <v>11781</v>
      </c>
      <c r="B2074" s="320" t="s">
        <v>140</v>
      </c>
      <c r="C2074" s="18" t="s">
        <v>1803</v>
      </c>
      <c r="D2074" s="610" t="str">
        <f t="shared" si="148"/>
        <v>Фото</v>
      </c>
      <c r="E2074" s="227" t="s">
        <v>351</v>
      </c>
      <c r="F2074" s="65">
        <v>22</v>
      </c>
      <c r="G2074" s="48">
        <f t="shared" si="147"/>
        <v>820.59999999999991</v>
      </c>
      <c r="H2074" s="75"/>
      <c r="I2074" s="47">
        <f t="shared" si="149"/>
        <v>0</v>
      </c>
      <c r="J2074" s="47" t="s">
        <v>7434</v>
      </c>
      <c r="K2074" s="610"/>
    </row>
    <row r="2075" spans="1:11">
      <c r="A2075" s="37">
        <v>16338</v>
      </c>
      <c r="B2075" s="455" t="s">
        <v>33</v>
      </c>
      <c r="C2075" s="18" t="s">
        <v>4216</v>
      </c>
      <c r="D2075" s="610" t="str">
        <f t="shared" si="148"/>
        <v>Фото</v>
      </c>
      <c r="E2075" s="72" t="s">
        <v>351</v>
      </c>
      <c r="F2075" s="65">
        <v>25</v>
      </c>
      <c r="G2075" s="48">
        <f t="shared" si="147"/>
        <v>932.49999999999989</v>
      </c>
      <c r="H2075" s="75"/>
      <c r="I2075" s="47">
        <f t="shared" si="149"/>
        <v>0</v>
      </c>
      <c r="J2075" s="47" t="s">
        <v>6140</v>
      </c>
      <c r="K2075" s="610"/>
    </row>
    <row r="2076" spans="1:11">
      <c r="A2076" s="37">
        <v>13742</v>
      </c>
      <c r="B2076" s="332" t="s">
        <v>3290</v>
      </c>
      <c r="C2076" s="18" t="s">
        <v>3541</v>
      </c>
      <c r="D2076" s="610" t="str">
        <f t="shared" si="148"/>
        <v>Фото</v>
      </c>
      <c r="E2076" s="72" t="s">
        <v>351</v>
      </c>
      <c r="F2076" s="65">
        <v>18</v>
      </c>
      <c r="G2076" s="48">
        <f t="shared" si="147"/>
        <v>671.4</v>
      </c>
      <c r="H2076" s="75"/>
      <c r="I2076" s="47">
        <f t="shared" si="149"/>
        <v>0</v>
      </c>
      <c r="J2076" s="47" t="s">
        <v>8762</v>
      </c>
      <c r="K2076" s="610"/>
    </row>
    <row r="2077" spans="1:11">
      <c r="A2077" s="37">
        <v>40148</v>
      </c>
      <c r="B2077" s="333" t="s">
        <v>135</v>
      </c>
      <c r="C2077" s="18" t="s">
        <v>4217</v>
      </c>
      <c r="D2077" s="610" t="str">
        <f t="shared" si="148"/>
        <v>Фото</v>
      </c>
      <c r="E2077" s="355" t="s">
        <v>351</v>
      </c>
      <c r="F2077" s="49">
        <v>25</v>
      </c>
      <c r="G2077" s="48">
        <f t="shared" si="147"/>
        <v>932.49999999999989</v>
      </c>
      <c r="H2077" s="75"/>
      <c r="I2077" s="47">
        <f t="shared" si="149"/>
        <v>0</v>
      </c>
      <c r="J2077" s="47" t="s">
        <v>5434</v>
      </c>
      <c r="K2077" s="610"/>
    </row>
    <row r="2078" spans="1:11">
      <c r="A2078" s="37">
        <v>11914</v>
      </c>
      <c r="B2078" s="455" t="s">
        <v>33</v>
      </c>
      <c r="C2078" s="18" t="s">
        <v>3713</v>
      </c>
      <c r="D2078" s="610" t="str">
        <f t="shared" si="148"/>
        <v>Фото</v>
      </c>
      <c r="E2078" s="235" t="s">
        <v>351</v>
      </c>
      <c r="F2078" s="49">
        <v>26</v>
      </c>
      <c r="G2078" s="48">
        <f t="shared" si="147"/>
        <v>969.8</v>
      </c>
      <c r="H2078" s="75"/>
      <c r="I2078" s="47">
        <f t="shared" si="149"/>
        <v>0</v>
      </c>
      <c r="J2078" s="47" t="s">
        <v>7775</v>
      </c>
      <c r="K2078" s="610"/>
    </row>
    <row r="2079" spans="1:11">
      <c r="A2079" s="37">
        <v>16222</v>
      </c>
      <c r="B2079" s="24" t="s">
        <v>137</v>
      </c>
      <c r="C2079" s="18" t="s">
        <v>3014</v>
      </c>
      <c r="D2079" s="610" t="str">
        <f t="shared" si="148"/>
        <v>Фото</v>
      </c>
      <c r="E2079" s="239" t="s">
        <v>351</v>
      </c>
      <c r="F2079" s="65">
        <v>1.8</v>
      </c>
      <c r="G2079" s="48">
        <f t="shared" si="147"/>
        <v>67.14</v>
      </c>
      <c r="H2079" s="75"/>
      <c r="I2079" s="47">
        <f t="shared" si="149"/>
        <v>0</v>
      </c>
      <c r="J2079" s="47" t="s">
        <v>6153</v>
      </c>
      <c r="K2079" s="610"/>
    </row>
    <row r="2080" spans="1:11">
      <c r="A2080" s="6">
        <v>28229</v>
      </c>
      <c r="B2080" s="23" t="s">
        <v>137</v>
      </c>
      <c r="C2080" s="17" t="s">
        <v>3745</v>
      </c>
      <c r="D2080" s="610" t="str">
        <f t="shared" si="148"/>
        <v>Фото</v>
      </c>
      <c r="E2080" s="72" t="s">
        <v>351</v>
      </c>
      <c r="F2080" s="51">
        <v>3</v>
      </c>
      <c r="G2080" s="48">
        <f t="shared" si="147"/>
        <v>111.89999999999999</v>
      </c>
      <c r="H2080" s="75"/>
      <c r="I2080" s="47">
        <f t="shared" si="149"/>
        <v>0</v>
      </c>
      <c r="J2080" s="47" t="s">
        <v>6171</v>
      </c>
      <c r="K2080" s="610"/>
    </row>
    <row r="2081" spans="1:11">
      <c r="A2081" s="6">
        <v>28306</v>
      </c>
      <c r="B2081" s="333" t="s">
        <v>135</v>
      </c>
      <c r="C2081" s="17" t="s">
        <v>1909</v>
      </c>
      <c r="D2081" s="610" t="str">
        <f t="shared" si="148"/>
        <v>Фото</v>
      </c>
      <c r="E2081" s="72" t="s">
        <v>351</v>
      </c>
      <c r="F2081" s="51">
        <v>7.5</v>
      </c>
      <c r="G2081" s="48">
        <f t="shared" si="147"/>
        <v>279.75</v>
      </c>
      <c r="H2081" s="75"/>
      <c r="I2081" s="47">
        <f t="shared" si="149"/>
        <v>0</v>
      </c>
      <c r="J2081" s="47" t="s">
        <v>6155</v>
      </c>
      <c r="K2081" s="610"/>
    </row>
    <row r="2082" spans="1:11">
      <c r="A2082" s="6">
        <v>28260</v>
      </c>
      <c r="B2082" s="23" t="s">
        <v>137</v>
      </c>
      <c r="C2082" s="17" t="s">
        <v>1910</v>
      </c>
      <c r="D2082" s="610" t="str">
        <f t="shared" si="148"/>
        <v>Фото</v>
      </c>
      <c r="E2082" s="72" t="s">
        <v>351</v>
      </c>
      <c r="F2082" s="51">
        <v>1.8</v>
      </c>
      <c r="G2082" s="48">
        <f t="shared" si="147"/>
        <v>67.14</v>
      </c>
      <c r="H2082" s="75"/>
      <c r="I2082" s="47">
        <f t="shared" si="149"/>
        <v>0</v>
      </c>
      <c r="J2082" s="47" t="s">
        <v>6154</v>
      </c>
      <c r="K2082" s="610"/>
    </row>
    <row r="2083" spans="1:11">
      <c r="A2083" s="37">
        <v>16216</v>
      </c>
      <c r="B2083" s="24" t="s">
        <v>137</v>
      </c>
      <c r="C2083" s="18" t="s">
        <v>3123</v>
      </c>
      <c r="D2083" s="610" t="str">
        <f t="shared" si="148"/>
        <v>Фото</v>
      </c>
      <c r="E2083" s="235" t="s">
        <v>351</v>
      </c>
      <c r="F2083" s="65">
        <v>0.5</v>
      </c>
      <c r="G2083" s="48">
        <f t="shared" si="147"/>
        <v>18.649999999999999</v>
      </c>
      <c r="H2083" s="75"/>
      <c r="I2083" s="47">
        <f t="shared" si="149"/>
        <v>0</v>
      </c>
      <c r="J2083" s="47" t="s">
        <v>6167</v>
      </c>
      <c r="K2083" s="610"/>
    </row>
    <row r="2084" spans="1:11">
      <c r="A2084" s="37">
        <v>40307</v>
      </c>
      <c r="B2084" s="333" t="s">
        <v>135</v>
      </c>
      <c r="C2084" s="18" t="s">
        <v>1577</v>
      </c>
      <c r="D2084" s="610" t="str">
        <f t="shared" si="148"/>
        <v>Фото</v>
      </c>
      <c r="E2084" s="239" t="s">
        <v>351</v>
      </c>
      <c r="F2084" s="65">
        <v>2.8</v>
      </c>
      <c r="G2084" s="48">
        <f t="shared" si="147"/>
        <v>104.43999999999998</v>
      </c>
      <c r="H2084" s="75"/>
      <c r="I2084" s="47">
        <f t="shared" si="149"/>
        <v>0</v>
      </c>
      <c r="J2084" s="47" t="s">
        <v>6166</v>
      </c>
      <c r="K2084" s="610"/>
    </row>
    <row r="2085" spans="1:11">
      <c r="A2085" s="37">
        <v>12729</v>
      </c>
      <c r="B2085" s="455" t="s">
        <v>33</v>
      </c>
      <c r="C2085" s="18" t="s">
        <v>4129</v>
      </c>
      <c r="D2085" s="610" t="str">
        <f t="shared" si="148"/>
        <v>Фото</v>
      </c>
      <c r="E2085" s="239" t="s">
        <v>351</v>
      </c>
      <c r="F2085" s="65">
        <v>2.2000000000000002</v>
      </c>
      <c r="G2085" s="48">
        <f t="shared" ref="G2085:G2108" si="150">I$2*F2085</f>
        <v>82.06</v>
      </c>
      <c r="H2085" s="75"/>
      <c r="I2085" s="47">
        <f t="shared" si="149"/>
        <v>0</v>
      </c>
      <c r="J2085" s="47" t="s">
        <v>8467</v>
      </c>
      <c r="K2085" s="610"/>
    </row>
    <row r="2086" spans="1:11">
      <c r="A2086" s="6">
        <v>12407</v>
      </c>
      <c r="B2086" s="2" t="s">
        <v>137</v>
      </c>
      <c r="C2086" s="31" t="s">
        <v>413</v>
      </c>
      <c r="D2086" s="610" t="str">
        <f t="shared" si="148"/>
        <v>Фото</v>
      </c>
      <c r="E2086" s="72" t="s">
        <v>351</v>
      </c>
      <c r="F2086" s="51">
        <v>1.5</v>
      </c>
      <c r="G2086" s="48">
        <f t="shared" si="150"/>
        <v>55.949999999999996</v>
      </c>
      <c r="H2086" s="75"/>
      <c r="I2086" s="47">
        <f t="shared" si="149"/>
        <v>0</v>
      </c>
      <c r="J2086" s="47" t="s">
        <v>6168</v>
      </c>
      <c r="K2086" s="610"/>
    </row>
    <row r="2087" spans="1:11">
      <c r="A2087" s="37">
        <v>16237</v>
      </c>
      <c r="B2087" s="347" t="s">
        <v>89</v>
      </c>
      <c r="C2087" s="18" t="s">
        <v>2047</v>
      </c>
      <c r="D2087" s="610" t="str">
        <f t="shared" si="148"/>
        <v>Фото</v>
      </c>
      <c r="E2087" s="72" t="s">
        <v>351</v>
      </c>
      <c r="F2087" s="65">
        <v>2.5</v>
      </c>
      <c r="G2087" s="48">
        <f t="shared" si="150"/>
        <v>93.25</v>
      </c>
      <c r="H2087" s="75"/>
      <c r="I2087" s="47">
        <f t="shared" si="149"/>
        <v>0</v>
      </c>
      <c r="J2087" s="47" t="s">
        <v>6152</v>
      </c>
      <c r="K2087" s="610"/>
    </row>
    <row r="2088" spans="1:11">
      <c r="A2088" s="37">
        <v>16235</v>
      </c>
      <c r="B2088" s="455" t="s">
        <v>33</v>
      </c>
      <c r="C2088" s="18" t="s">
        <v>2783</v>
      </c>
      <c r="D2088" s="610" t="str">
        <f t="shared" si="148"/>
        <v>Фото</v>
      </c>
      <c r="E2088" s="239" t="s">
        <v>351</v>
      </c>
      <c r="F2088" s="65">
        <v>5</v>
      </c>
      <c r="G2088" s="48">
        <f t="shared" si="150"/>
        <v>186.5</v>
      </c>
      <c r="H2088" s="75"/>
      <c r="I2088" s="47">
        <f t="shared" si="149"/>
        <v>0</v>
      </c>
      <c r="J2088" s="47" t="s">
        <v>6151</v>
      </c>
      <c r="K2088" s="610"/>
    </row>
    <row r="2089" spans="1:11">
      <c r="A2089" s="37">
        <v>16400</v>
      </c>
      <c r="B2089" s="455" t="s">
        <v>133</v>
      </c>
      <c r="C2089" s="18" t="s">
        <v>948</v>
      </c>
      <c r="D2089" s="610" t="str">
        <f t="shared" si="148"/>
        <v>Фото</v>
      </c>
      <c r="E2089" s="72" t="s">
        <v>351</v>
      </c>
      <c r="F2089" s="65">
        <v>2.5</v>
      </c>
      <c r="G2089" s="48">
        <f t="shared" si="150"/>
        <v>93.25</v>
      </c>
      <c r="H2089" s="75"/>
      <c r="I2089" s="47">
        <f t="shared" si="149"/>
        <v>0</v>
      </c>
      <c r="J2089" s="47" t="s">
        <v>8082</v>
      </c>
      <c r="K2089" s="610"/>
    </row>
    <row r="2090" spans="1:11">
      <c r="A2090" s="37">
        <v>40703</v>
      </c>
      <c r="B2090" s="455" t="s">
        <v>133</v>
      </c>
      <c r="C2090" s="21" t="s">
        <v>203</v>
      </c>
      <c r="D2090" s="610" t="str">
        <f t="shared" si="148"/>
        <v>Фото</v>
      </c>
      <c r="E2090" s="239" t="s">
        <v>351</v>
      </c>
      <c r="F2090" s="49">
        <v>2.5</v>
      </c>
      <c r="G2090" s="48">
        <f t="shared" si="150"/>
        <v>93.25</v>
      </c>
      <c r="H2090" s="77"/>
      <c r="I2090" s="47">
        <f t="shared" si="149"/>
        <v>0</v>
      </c>
      <c r="J2090" s="47" t="s">
        <v>6090</v>
      </c>
      <c r="K2090" s="610"/>
    </row>
    <row r="2091" spans="1:11">
      <c r="A2091" s="37">
        <v>16384</v>
      </c>
      <c r="B2091" s="23" t="s">
        <v>137</v>
      </c>
      <c r="C2091" s="21" t="s">
        <v>2529</v>
      </c>
      <c r="D2091" s="610" t="str">
        <f t="shared" si="148"/>
        <v>Фото</v>
      </c>
      <c r="E2091" s="235" t="s">
        <v>351</v>
      </c>
      <c r="F2091" s="65">
        <v>9</v>
      </c>
      <c r="G2091" s="48">
        <f t="shared" si="150"/>
        <v>335.7</v>
      </c>
      <c r="H2091" s="75"/>
      <c r="I2091" s="47">
        <f t="shared" si="149"/>
        <v>0</v>
      </c>
      <c r="J2091" s="47" t="s">
        <v>6135</v>
      </c>
      <c r="K2091" s="610"/>
    </row>
    <row r="2092" spans="1:11">
      <c r="A2092" s="8">
        <v>19272</v>
      </c>
      <c r="B2092" s="23" t="s">
        <v>137</v>
      </c>
      <c r="C2092" s="20" t="s">
        <v>949</v>
      </c>
      <c r="D2092" s="610" t="str">
        <f t="shared" si="148"/>
        <v>Фото</v>
      </c>
      <c r="E2092" s="72" t="s">
        <v>351</v>
      </c>
      <c r="F2092" s="51">
        <v>5</v>
      </c>
      <c r="G2092" s="48">
        <f t="shared" si="150"/>
        <v>186.5</v>
      </c>
      <c r="H2092" s="75"/>
      <c r="I2092" s="47">
        <f t="shared" si="149"/>
        <v>0</v>
      </c>
      <c r="J2092" s="47" t="s">
        <v>6146</v>
      </c>
      <c r="K2092" s="610"/>
    </row>
    <row r="2093" spans="1:11">
      <c r="A2093" s="8">
        <v>19270</v>
      </c>
      <c r="B2093" s="23" t="s">
        <v>137</v>
      </c>
      <c r="C2093" s="20" t="s">
        <v>950</v>
      </c>
      <c r="D2093" s="610" t="str">
        <f t="shared" si="148"/>
        <v>Фото</v>
      </c>
      <c r="E2093" s="72" t="s">
        <v>351</v>
      </c>
      <c r="F2093" s="51">
        <v>3.5</v>
      </c>
      <c r="G2093" s="48">
        <f t="shared" si="150"/>
        <v>130.54999999999998</v>
      </c>
      <c r="H2093" s="75"/>
      <c r="I2093" s="47">
        <f t="shared" ref="I2093:I2108" si="151">F2093*H2093</f>
        <v>0</v>
      </c>
      <c r="J2093" s="47" t="s">
        <v>6147</v>
      </c>
      <c r="K2093" s="610"/>
    </row>
    <row r="2094" spans="1:11">
      <c r="A2094" s="8">
        <v>19271</v>
      </c>
      <c r="B2094" s="23" t="s">
        <v>137</v>
      </c>
      <c r="C2094" s="20" t="s">
        <v>951</v>
      </c>
      <c r="D2094" s="610" t="str">
        <f t="shared" si="148"/>
        <v>Фото</v>
      </c>
      <c r="E2094" s="72" t="s">
        <v>351</v>
      </c>
      <c r="F2094" s="51">
        <v>4</v>
      </c>
      <c r="G2094" s="48">
        <f t="shared" si="150"/>
        <v>149.19999999999999</v>
      </c>
      <c r="H2094" s="75"/>
      <c r="I2094" s="47">
        <f t="shared" si="151"/>
        <v>0</v>
      </c>
      <c r="J2094" s="47" t="s">
        <v>6148</v>
      </c>
      <c r="K2094" s="610"/>
    </row>
    <row r="2095" spans="1:11">
      <c r="A2095" s="8">
        <v>12715</v>
      </c>
      <c r="B2095" s="23" t="s">
        <v>137</v>
      </c>
      <c r="C2095" s="20" t="s">
        <v>3847</v>
      </c>
      <c r="D2095" s="610" t="str">
        <f t="shared" si="148"/>
        <v>Фото</v>
      </c>
      <c r="E2095" s="72" t="s">
        <v>351</v>
      </c>
      <c r="F2095" s="51">
        <v>11</v>
      </c>
      <c r="G2095" s="48">
        <f t="shared" si="150"/>
        <v>410.29999999999995</v>
      </c>
      <c r="H2095" s="75"/>
      <c r="I2095" s="47">
        <f t="shared" si="151"/>
        <v>0</v>
      </c>
      <c r="J2095" s="47" t="s">
        <v>8453</v>
      </c>
      <c r="K2095" s="610"/>
    </row>
    <row r="2096" spans="1:11">
      <c r="A2096" s="42">
        <v>16379</v>
      </c>
      <c r="B2096" s="24" t="s">
        <v>137</v>
      </c>
      <c r="C2096" s="21" t="s">
        <v>4267</v>
      </c>
      <c r="D2096" s="610" t="str">
        <f t="shared" si="148"/>
        <v>Фото</v>
      </c>
      <c r="E2096" s="72" t="s">
        <v>351</v>
      </c>
      <c r="F2096" s="49">
        <v>18</v>
      </c>
      <c r="G2096" s="48">
        <f t="shared" si="150"/>
        <v>671.4</v>
      </c>
      <c r="H2096" s="75"/>
      <c r="I2096" s="47">
        <f t="shared" si="151"/>
        <v>0</v>
      </c>
      <c r="J2096" s="47" t="s">
        <v>6125</v>
      </c>
      <c r="K2096" s="610"/>
    </row>
    <row r="2097" spans="1:11">
      <c r="A2097" s="6">
        <v>34113</v>
      </c>
      <c r="B2097" s="23" t="s">
        <v>137</v>
      </c>
      <c r="C2097" s="31" t="s">
        <v>4266</v>
      </c>
      <c r="D2097" s="610" t="str">
        <f t="shared" si="148"/>
        <v>Фото</v>
      </c>
      <c r="E2097" s="72" t="s">
        <v>351</v>
      </c>
      <c r="F2097" s="51">
        <v>29</v>
      </c>
      <c r="G2097" s="48">
        <f t="shared" si="150"/>
        <v>1081.6999999999998</v>
      </c>
      <c r="H2097" s="75"/>
      <c r="I2097" s="47">
        <f t="shared" si="151"/>
        <v>0</v>
      </c>
      <c r="J2097" s="47" t="s">
        <v>5433</v>
      </c>
      <c r="K2097" s="610"/>
    </row>
    <row r="2098" spans="1:11">
      <c r="A2098" s="8">
        <v>19257</v>
      </c>
      <c r="B2098" s="333" t="s">
        <v>135</v>
      </c>
      <c r="C2098" s="20" t="s">
        <v>952</v>
      </c>
      <c r="D2098" s="610" t="str">
        <f t="shared" si="148"/>
        <v>Фото</v>
      </c>
      <c r="E2098" s="72" t="s">
        <v>351</v>
      </c>
      <c r="F2098" s="51">
        <v>4.5</v>
      </c>
      <c r="G2098" s="48">
        <f t="shared" si="150"/>
        <v>167.85</v>
      </c>
      <c r="H2098" s="75"/>
      <c r="I2098" s="47">
        <f t="shared" si="151"/>
        <v>0</v>
      </c>
      <c r="J2098" s="47" t="s">
        <v>6156</v>
      </c>
      <c r="K2098" s="610"/>
    </row>
    <row r="2099" spans="1:11">
      <c r="A2099" s="8">
        <v>13899</v>
      </c>
      <c r="B2099" s="23" t="s">
        <v>137</v>
      </c>
      <c r="C2099" s="20" t="s">
        <v>4017</v>
      </c>
      <c r="D2099" s="610" t="str">
        <f t="shared" si="148"/>
        <v>Фото</v>
      </c>
      <c r="E2099" s="72" t="s">
        <v>351</v>
      </c>
      <c r="F2099" s="51">
        <v>2.5</v>
      </c>
      <c r="G2099" s="48">
        <f t="shared" si="150"/>
        <v>93.25</v>
      </c>
      <c r="H2099" s="75"/>
      <c r="I2099" s="47">
        <f t="shared" si="151"/>
        <v>0</v>
      </c>
      <c r="J2099" s="47" t="s">
        <v>5322</v>
      </c>
      <c r="K2099" s="610"/>
    </row>
    <row r="2100" spans="1:11">
      <c r="A2100" s="8">
        <v>19273</v>
      </c>
      <c r="B2100" s="349" t="s">
        <v>31</v>
      </c>
      <c r="C2100" s="20" t="s">
        <v>4526</v>
      </c>
      <c r="D2100" s="610" t="str">
        <f t="shared" si="148"/>
        <v>Фото</v>
      </c>
      <c r="E2100" s="596" t="s">
        <v>4117</v>
      </c>
      <c r="F2100" s="51">
        <v>22</v>
      </c>
      <c r="G2100" s="48">
        <f t="shared" si="150"/>
        <v>820.59999999999991</v>
      </c>
      <c r="H2100" s="75"/>
      <c r="I2100" s="47">
        <f t="shared" si="151"/>
        <v>0</v>
      </c>
      <c r="J2100" s="47" t="s">
        <v>8189</v>
      </c>
      <c r="K2100" s="610"/>
    </row>
    <row r="2101" spans="1:11">
      <c r="A2101" s="8">
        <v>12344</v>
      </c>
      <c r="B2101" s="455" t="s">
        <v>133</v>
      </c>
      <c r="C2101" s="32" t="s">
        <v>985</v>
      </c>
      <c r="D2101" s="610" t="str">
        <f t="shared" si="148"/>
        <v>Фото</v>
      </c>
      <c r="E2101" s="72" t="s">
        <v>351</v>
      </c>
      <c r="F2101" s="51">
        <v>1.8</v>
      </c>
      <c r="G2101" s="48">
        <f t="shared" si="150"/>
        <v>67.14</v>
      </c>
      <c r="H2101" s="75"/>
      <c r="I2101" s="47">
        <f t="shared" si="151"/>
        <v>0</v>
      </c>
      <c r="J2101" s="47" t="s">
        <v>6169</v>
      </c>
      <c r="K2101" s="610"/>
    </row>
    <row r="2102" spans="1:11">
      <c r="A2102" s="8">
        <v>19260</v>
      </c>
      <c r="B2102" s="23" t="s">
        <v>137</v>
      </c>
      <c r="C2102" s="32" t="s">
        <v>953</v>
      </c>
      <c r="D2102" s="610" t="str">
        <f t="shared" si="148"/>
        <v>Фото</v>
      </c>
      <c r="E2102" s="72" t="s">
        <v>351</v>
      </c>
      <c r="F2102" s="51">
        <v>15</v>
      </c>
      <c r="G2102" s="48">
        <f t="shared" si="150"/>
        <v>559.5</v>
      </c>
      <c r="H2102" s="75"/>
      <c r="I2102" s="47">
        <f t="shared" si="151"/>
        <v>0</v>
      </c>
      <c r="J2102" s="47" t="s">
        <v>5449</v>
      </c>
      <c r="K2102" s="610"/>
    </row>
    <row r="2103" spans="1:11">
      <c r="A2103" s="8">
        <v>19261</v>
      </c>
      <c r="B2103" s="23" t="s">
        <v>137</v>
      </c>
      <c r="C2103" s="20" t="s">
        <v>954</v>
      </c>
      <c r="D2103" s="610" t="str">
        <f t="shared" si="148"/>
        <v>Фото</v>
      </c>
      <c r="E2103" s="72" t="s">
        <v>351</v>
      </c>
      <c r="F2103" s="51">
        <v>16</v>
      </c>
      <c r="G2103" s="48">
        <f t="shared" si="150"/>
        <v>596.79999999999995</v>
      </c>
      <c r="H2103" s="75"/>
      <c r="I2103" s="47">
        <f t="shared" si="151"/>
        <v>0</v>
      </c>
      <c r="J2103" s="47" t="s">
        <v>5448</v>
      </c>
      <c r="K2103" s="610"/>
    </row>
    <row r="2104" spans="1:11">
      <c r="A2104" s="37">
        <v>16405</v>
      </c>
      <c r="B2104" s="23" t="s">
        <v>137</v>
      </c>
      <c r="C2104" s="18" t="s">
        <v>965</v>
      </c>
      <c r="D2104" s="610" t="str">
        <f t="shared" si="148"/>
        <v>Фото</v>
      </c>
      <c r="E2104" s="235" t="s">
        <v>351</v>
      </c>
      <c r="F2104" s="49">
        <v>1.8</v>
      </c>
      <c r="G2104" s="48">
        <f t="shared" si="150"/>
        <v>67.14</v>
      </c>
      <c r="H2104" s="75"/>
      <c r="I2104" s="47">
        <f t="shared" si="151"/>
        <v>0</v>
      </c>
      <c r="J2104" s="47" t="s">
        <v>6170</v>
      </c>
      <c r="K2104" s="610"/>
    </row>
    <row r="2105" spans="1:11">
      <c r="A2105" s="8">
        <v>19250</v>
      </c>
      <c r="B2105" s="455" t="s">
        <v>133</v>
      </c>
      <c r="C2105" s="20" t="s">
        <v>956</v>
      </c>
      <c r="D2105" s="610" t="str">
        <f t="shared" si="148"/>
        <v>Фото</v>
      </c>
      <c r="E2105" s="72" t="s">
        <v>351</v>
      </c>
      <c r="F2105" s="51">
        <v>3.5</v>
      </c>
      <c r="G2105" s="48">
        <f t="shared" si="150"/>
        <v>130.54999999999998</v>
      </c>
      <c r="H2105" s="75"/>
      <c r="I2105" s="47">
        <f t="shared" si="151"/>
        <v>0</v>
      </c>
      <c r="J2105" s="47" t="s">
        <v>6157</v>
      </c>
      <c r="K2105" s="610"/>
    </row>
    <row r="2106" spans="1:11">
      <c r="A2106" s="8">
        <v>11775</v>
      </c>
      <c r="B2106" s="333" t="s">
        <v>135</v>
      </c>
      <c r="C2106" s="32" t="s">
        <v>1794</v>
      </c>
      <c r="D2106" s="610" t="str">
        <f t="shared" si="148"/>
        <v>Фото</v>
      </c>
      <c r="E2106" s="227" t="s">
        <v>351</v>
      </c>
      <c r="F2106" s="51">
        <v>6.5</v>
      </c>
      <c r="G2106" s="48">
        <f t="shared" si="150"/>
        <v>242.45</v>
      </c>
      <c r="H2106" s="75"/>
      <c r="I2106" s="47">
        <f t="shared" si="151"/>
        <v>0</v>
      </c>
      <c r="J2106" s="47" t="s">
        <v>7440</v>
      </c>
      <c r="K2106" s="610"/>
    </row>
    <row r="2107" spans="1:11">
      <c r="A2107" s="8">
        <v>40533</v>
      </c>
      <c r="B2107" s="2" t="s">
        <v>137</v>
      </c>
      <c r="C2107" s="32" t="s">
        <v>2375</v>
      </c>
      <c r="D2107" s="610" t="str">
        <f t="shared" si="148"/>
        <v>Фото</v>
      </c>
      <c r="E2107" s="227" t="s">
        <v>351</v>
      </c>
      <c r="F2107" s="51">
        <v>1.5</v>
      </c>
      <c r="G2107" s="48">
        <f t="shared" si="150"/>
        <v>55.949999999999996</v>
      </c>
      <c r="H2107" s="75"/>
      <c r="I2107" s="47">
        <f t="shared" si="151"/>
        <v>0</v>
      </c>
      <c r="J2107" s="47" t="s">
        <v>6172</v>
      </c>
      <c r="K2107" s="610"/>
    </row>
    <row r="2108" spans="1:11" ht="14.4">
      <c r="A2108" s="43">
        <v>40699</v>
      </c>
      <c r="B2108" s="455" t="s">
        <v>133</v>
      </c>
      <c r="C2108" s="18" t="s">
        <v>3605</v>
      </c>
      <c r="D2108" s="610" t="str">
        <f t="shared" si="148"/>
        <v>Фото</v>
      </c>
      <c r="E2108" s="235" t="s">
        <v>351</v>
      </c>
      <c r="F2108" s="51">
        <v>1.5</v>
      </c>
      <c r="G2108" s="48">
        <f t="shared" si="150"/>
        <v>55.949999999999996</v>
      </c>
      <c r="H2108" s="75"/>
      <c r="I2108" s="47">
        <f t="shared" si="151"/>
        <v>0</v>
      </c>
      <c r="J2108" s="47" t="s">
        <v>6110</v>
      </c>
      <c r="K2108" s="610"/>
    </row>
    <row r="2109" spans="1:11" ht="17.399999999999999">
      <c r="A2109" s="187"/>
      <c r="B2109" s="388" t="s">
        <v>1655</v>
      </c>
      <c r="C2109" s="188" t="s">
        <v>986</v>
      </c>
      <c r="D2109" s="610"/>
      <c r="E2109" s="254"/>
      <c r="F2109" s="189"/>
      <c r="G2109" s="190"/>
      <c r="H2109" s="191"/>
      <c r="I2109" s="192"/>
      <c r="J2109" s="192" t="e">
        <v>#N/A</v>
      </c>
      <c r="K2109" s="610"/>
    </row>
    <row r="2110" spans="1:11" ht="157.35" customHeight="1">
      <c r="A2110" s="6"/>
      <c r="C2110" s="100"/>
      <c r="D2110" s="610"/>
      <c r="E2110" s="238"/>
      <c r="F2110" s="104"/>
      <c r="G2110" s="105"/>
      <c r="H2110" s="106"/>
      <c r="I2110" s="107"/>
      <c r="J2110" s="107" t="e">
        <v>#N/A</v>
      </c>
      <c r="K2110" s="610"/>
    </row>
    <row r="2111" spans="1:11">
      <c r="A2111" s="37">
        <v>15053</v>
      </c>
      <c r="B2111" s="24" t="s">
        <v>137</v>
      </c>
      <c r="C2111" s="18" t="s">
        <v>749</v>
      </c>
      <c r="D2111" s="610" t="str">
        <f t="shared" si="148"/>
        <v>Фото</v>
      </c>
      <c r="E2111" s="355" t="s">
        <v>351</v>
      </c>
      <c r="F2111" s="65">
        <v>9</v>
      </c>
      <c r="G2111" s="48">
        <f t="shared" ref="G2111:G2125" si="152">I$2*F2111</f>
        <v>335.7</v>
      </c>
      <c r="H2111" s="77"/>
      <c r="I2111" s="47">
        <f t="shared" ref="I2111:I2125" si="153">F2111*H2111</f>
        <v>0</v>
      </c>
      <c r="J2111" s="47" t="s">
        <v>7110</v>
      </c>
      <c r="K2111" s="610"/>
    </row>
    <row r="2112" spans="1:11">
      <c r="A2112" s="37">
        <v>16095</v>
      </c>
      <c r="B2112" s="455" t="s">
        <v>133</v>
      </c>
      <c r="C2112" s="18" t="s">
        <v>966</v>
      </c>
      <c r="D2112" s="610" t="str">
        <f t="shared" si="148"/>
        <v>Фото</v>
      </c>
      <c r="E2112" s="577" t="s">
        <v>351</v>
      </c>
      <c r="F2112" s="65">
        <v>55</v>
      </c>
      <c r="G2112" s="48">
        <f t="shared" si="152"/>
        <v>2051.5</v>
      </c>
      <c r="H2112" s="77"/>
      <c r="I2112" s="47">
        <f t="shared" si="153"/>
        <v>0</v>
      </c>
      <c r="J2112" s="47" t="s">
        <v>7104</v>
      </c>
      <c r="K2112" s="610"/>
    </row>
    <row r="2113" spans="1:12">
      <c r="A2113" s="37">
        <v>16097</v>
      </c>
      <c r="B2113" s="455" t="s">
        <v>133</v>
      </c>
      <c r="C2113" s="18" t="s">
        <v>967</v>
      </c>
      <c r="D2113" s="610" t="str">
        <f t="shared" si="148"/>
        <v>Фото</v>
      </c>
      <c r="E2113" s="539" t="s">
        <v>134</v>
      </c>
      <c r="F2113" s="65">
        <v>55</v>
      </c>
      <c r="G2113" s="48">
        <f t="shared" si="152"/>
        <v>2051.5</v>
      </c>
      <c r="H2113" s="77"/>
      <c r="I2113" s="47">
        <f t="shared" si="153"/>
        <v>0</v>
      </c>
      <c r="J2113" s="47" t="s">
        <v>8190</v>
      </c>
      <c r="K2113" s="610"/>
    </row>
    <row r="2114" spans="1:12">
      <c r="A2114" s="37">
        <v>40160</v>
      </c>
      <c r="B2114" s="24" t="s">
        <v>137</v>
      </c>
      <c r="C2114" s="18" t="s">
        <v>968</v>
      </c>
      <c r="D2114" s="610" t="str">
        <f t="shared" si="148"/>
        <v>Фото</v>
      </c>
      <c r="E2114" s="235" t="s">
        <v>351</v>
      </c>
      <c r="F2114" s="65">
        <v>12</v>
      </c>
      <c r="G2114" s="48">
        <f t="shared" si="152"/>
        <v>447.59999999999997</v>
      </c>
      <c r="H2114" s="77"/>
      <c r="I2114" s="47">
        <f t="shared" si="153"/>
        <v>0</v>
      </c>
      <c r="J2114" s="47" t="s">
        <v>7109</v>
      </c>
      <c r="K2114" s="610"/>
    </row>
    <row r="2115" spans="1:12">
      <c r="A2115" s="37">
        <v>40679</v>
      </c>
      <c r="B2115" s="24" t="s">
        <v>137</v>
      </c>
      <c r="C2115" s="18" t="s">
        <v>969</v>
      </c>
      <c r="D2115" s="610" t="str">
        <f t="shared" si="148"/>
        <v>Фото</v>
      </c>
      <c r="E2115" s="235" t="s">
        <v>351</v>
      </c>
      <c r="F2115" s="65">
        <v>2</v>
      </c>
      <c r="G2115" s="48">
        <f t="shared" si="152"/>
        <v>74.599999999999994</v>
      </c>
      <c r="H2115" s="511"/>
      <c r="I2115" s="47">
        <f t="shared" si="153"/>
        <v>0</v>
      </c>
      <c r="J2115" s="47" t="s">
        <v>7111</v>
      </c>
      <c r="K2115" s="610"/>
    </row>
    <row r="2116" spans="1:12">
      <c r="A2116" s="9">
        <v>40188</v>
      </c>
      <c r="B2116" s="23" t="s">
        <v>137</v>
      </c>
      <c r="C2116" s="17" t="s">
        <v>970</v>
      </c>
      <c r="D2116" s="610" t="str">
        <f t="shared" si="148"/>
        <v>Фото</v>
      </c>
      <c r="E2116" s="344" t="s">
        <v>351</v>
      </c>
      <c r="F2116" s="51">
        <v>3.5</v>
      </c>
      <c r="G2116" s="48">
        <f t="shared" si="152"/>
        <v>130.54999999999998</v>
      </c>
      <c r="H2116" s="77"/>
      <c r="I2116" s="47">
        <f t="shared" si="153"/>
        <v>0</v>
      </c>
      <c r="J2116" s="47" t="s">
        <v>8123</v>
      </c>
      <c r="K2116" s="610"/>
    </row>
    <row r="2117" spans="1:12">
      <c r="A2117" s="10">
        <v>19269</v>
      </c>
      <c r="B2117" s="351" t="s">
        <v>70</v>
      </c>
      <c r="C2117" s="19" t="s">
        <v>1399</v>
      </c>
      <c r="D2117" s="610" t="str">
        <f t="shared" si="148"/>
        <v>Фото</v>
      </c>
      <c r="E2117" s="235" t="s">
        <v>351</v>
      </c>
      <c r="F2117" s="52">
        <v>4.5</v>
      </c>
      <c r="G2117" s="48">
        <f t="shared" si="152"/>
        <v>167.85</v>
      </c>
      <c r="H2117" s="77"/>
      <c r="I2117" s="47">
        <f t="shared" si="153"/>
        <v>0</v>
      </c>
      <c r="J2117" s="47" t="s">
        <v>6475</v>
      </c>
      <c r="K2117" s="610"/>
    </row>
    <row r="2118" spans="1:12">
      <c r="A2118" s="10">
        <v>19254</v>
      </c>
      <c r="B2118" s="538" t="s">
        <v>59</v>
      </c>
      <c r="C2118" s="19" t="s">
        <v>1388</v>
      </c>
      <c r="D2118" s="610" t="str">
        <f t="shared" si="148"/>
        <v>Фото</v>
      </c>
      <c r="E2118" s="539" t="s">
        <v>134</v>
      </c>
      <c r="F2118" s="52">
        <v>3.5</v>
      </c>
      <c r="G2118" s="48">
        <f t="shared" si="152"/>
        <v>130.54999999999998</v>
      </c>
      <c r="H2118" s="77"/>
      <c r="I2118" s="47">
        <f t="shared" si="153"/>
        <v>0</v>
      </c>
      <c r="J2118" s="47" t="s">
        <v>8203</v>
      </c>
      <c r="K2118" s="610"/>
    </row>
    <row r="2119" spans="1:12">
      <c r="A2119" s="10">
        <v>19275</v>
      </c>
      <c r="B2119" s="306" t="s">
        <v>21</v>
      </c>
      <c r="C2119" s="19" t="s">
        <v>1400</v>
      </c>
      <c r="D2119" s="610" t="str">
        <f t="shared" ref="D2119:D2182" si="154">HYPERLINK(J2119,"Фото")</f>
        <v>Фото</v>
      </c>
      <c r="E2119" s="235" t="s">
        <v>351</v>
      </c>
      <c r="F2119" s="52">
        <v>4</v>
      </c>
      <c r="G2119" s="48">
        <f t="shared" si="152"/>
        <v>149.19999999999999</v>
      </c>
      <c r="H2119" s="77"/>
      <c r="I2119" s="47">
        <f t="shared" si="153"/>
        <v>0</v>
      </c>
      <c r="J2119" s="47" t="s">
        <v>8037</v>
      </c>
      <c r="K2119" s="610"/>
    </row>
    <row r="2120" spans="1:12">
      <c r="A2120" s="37">
        <v>16340</v>
      </c>
      <c r="B2120" s="320" t="s">
        <v>140</v>
      </c>
      <c r="C2120" s="18" t="s">
        <v>4183</v>
      </c>
      <c r="D2120" s="610" t="str">
        <f t="shared" si="154"/>
        <v>Фото</v>
      </c>
      <c r="E2120" s="235" t="s">
        <v>351</v>
      </c>
      <c r="F2120" s="65">
        <v>23</v>
      </c>
      <c r="G2120" s="48">
        <f t="shared" si="152"/>
        <v>857.9</v>
      </c>
      <c r="H2120" s="77"/>
      <c r="I2120" s="47">
        <f t="shared" si="153"/>
        <v>0</v>
      </c>
      <c r="J2120" s="47" t="s">
        <v>7103</v>
      </c>
      <c r="K2120" s="610"/>
    </row>
    <row r="2121" spans="1:12">
      <c r="A2121" s="37">
        <v>12018</v>
      </c>
      <c r="B2121" s="455" t="s">
        <v>133</v>
      </c>
      <c r="C2121" s="18" t="s">
        <v>606</v>
      </c>
      <c r="D2121" s="610" t="str">
        <f t="shared" si="154"/>
        <v>Фото</v>
      </c>
      <c r="E2121" s="235" t="s">
        <v>351</v>
      </c>
      <c r="F2121" s="65">
        <v>5</v>
      </c>
      <c r="G2121" s="48">
        <f t="shared" si="152"/>
        <v>186.5</v>
      </c>
      <c r="H2121" s="77"/>
      <c r="I2121" s="47">
        <f t="shared" si="153"/>
        <v>0</v>
      </c>
      <c r="J2121" s="47" t="s">
        <v>7108</v>
      </c>
      <c r="K2121" s="610"/>
    </row>
    <row r="2122" spans="1:12">
      <c r="A2122" s="37">
        <v>16366</v>
      </c>
      <c r="B2122" s="24" t="s">
        <v>137</v>
      </c>
      <c r="C2122" s="18" t="s">
        <v>971</v>
      </c>
      <c r="D2122" s="610" t="str">
        <f t="shared" si="154"/>
        <v>Фото</v>
      </c>
      <c r="E2122" s="235" t="s">
        <v>351</v>
      </c>
      <c r="F2122" s="65">
        <v>2.5</v>
      </c>
      <c r="G2122" s="48">
        <f t="shared" si="152"/>
        <v>93.25</v>
      </c>
      <c r="H2122" s="77"/>
      <c r="I2122" s="47">
        <f t="shared" si="153"/>
        <v>0</v>
      </c>
      <c r="J2122" s="47" t="s">
        <v>7105</v>
      </c>
      <c r="K2122" s="610"/>
    </row>
    <row r="2123" spans="1:12">
      <c r="A2123" s="37">
        <v>16360</v>
      </c>
      <c r="B2123" s="24" t="s">
        <v>137</v>
      </c>
      <c r="C2123" s="18" t="s">
        <v>972</v>
      </c>
      <c r="D2123" s="610" t="str">
        <f t="shared" si="154"/>
        <v>Фото</v>
      </c>
      <c r="E2123" s="235" t="s">
        <v>351</v>
      </c>
      <c r="F2123" s="49">
        <v>2</v>
      </c>
      <c r="G2123" s="48">
        <f t="shared" si="152"/>
        <v>74.599999999999994</v>
      </c>
      <c r="H2123" s="77"/>
      <c r="I2123" s="47">
        <f t="shared" si="153"/>
        <v>0</v>
      </c>
      <c r="J2123" s="47" t="s">
        <v>7106</v>
      </c>
      <c r="K2123" s="610"/>
    </row>
    <row r="2124" spans="1:12">
      <c r="A2124" s="37">
        <v>16371</v>
      </c>
      <c r="B2124" s="24" t="s">
        <v>137</v>
      </c>
      <c r="C2124" s="18" t="s">
        <v>562</v>
      </c>
      <c r="D2124" s="610" t="str">
        <f t="shared" si="154"/>
        <v>Фото</v>
      </c>
      <c r="E2124" s="235" t="s">
        <v>351</v>
      </c>
      <c r="F2124" s="65">
        <v>2.5</v>
      </c>
      <c r="G2124" s="48">
        <f t="shared" si="152"/>
        <v>93.25</v>
      </c>
      <c r="H2124" s="75"/>
      <c r="I2124" s="47">
        <f t="shared" si="153"/>
        <v>0</v>
      </c>
      <c r="J2124" s="47" t="s">
        <v>7107</v>
      </c>
      <c r="K2124" s="610"/>
    </row>
    <row r="2125" spans="1:12" ht="14.4">
      <c r="A2125" s="43">
        <v>40699</v>
      </c>
      <c r="B2125" s="455" t="s">
        <v>133</v>
      </c>
      <c r="C2125" s="18" t="s">
        <v>3605</v>
      </c>
      <c r="D2125" s="610" t="str">
        <f t="shared" si="154"/>
        <v>Фото</v>
      </c>
      <c r="E2125" s="235" t="s">
        <v>351</v>
      </c>
      <c r="F2125" s="65">
        <v>1.5</v>
      </c>
      <c r="G2125" s="48">
        <f t="shared" si="152"/>
        <v>55.949999999999996</v>
      </c>
      <c r="H2125" s="77"/>
      <c r="I2125" s="47">
        <f t="shared" si="153"/>
        <v>0</v>
      </c>
      <c r="J2125" s="47" t="s">
        <v>6110</v>
      </c>
      <c r="K2125" s="610"/>
    </row>
    <row r="2126" spans="1:12" s="590" customFormat="1" ht="17.399999999999999">
      <c r="A2126" s="581"/>
      <c r="B2126" s="582"/>
      <c r="C2126" s="583" t="s">
        <v>1443</v>
      </c>
      <c r="D2126" s="610"/>
      <c r="E2126" s="584"/>
      <c r="F2126" s="585"/>
      <c r="G2126" s="586"/>
      <c r="H2126" s="587"/>
      <c r="I2126" s="588"/>
      <c r="J2126" s="588" t="e">
        <v>#N/A</v>
      </c>
      <c r="K2126" s="610"/>
      <c r="L2126" s="589"/>
    </row>
    <row r="2127" spans="1:12" ht="119.25" customHeight="1">
      <c r="A2127" s="6"/>
      <c r="C2127" s="100"/>
      <c r="D2127" s="610"/>
      <c r="E2127" s="238"/>
      <c r="F2127" s="104"/>
      <c r="G2127" s="105" t="s">
        <v>750</v>
      </c>
      <c r="H2127" s="106"/>
      <c r="I2127" s="107"/>
      <c r="J2127" s="107" t="e">
        <v>#N/A</v>
      </c>
      <c r="K2127" s="610"/>
    </row>
    <row r="2128" spans="1:12">
      <c r="A2128" s="6">
        <v>34118</v>
      </c>
      <c r="B2128" s="23" t="s">
        <v>137</v>
      </c>
      <c r="C2128" s="31" t="s">
        <v>3080</v>
      </c>
      <c r="D2128" s="610" t="str">
        <f t="shared" si="154"/>
        <v>Фото</v>
      </c>
      <c r="E2128" s="72" t="s">
        <v>351</v>
      </c>
      <c r="F2128" s="51">
        <v>8.5</v>
      </c>
      <c r="G2128" s="48">
        <f t="shared" ref="G2128:G2159" si="155">I$2*F2128</f>
        <v>317.04999999999995</v>
      </c>
      <c r="H2128" s="75"/>
      <c r="I2128" s="47">
        <f t="shared" ref="I2128:I2145" si="156">F2128*H2128</f>
        <v>0</v>
      </c>
      <c r="J2128" s="47" t="s">
        <v>8889</v>
      </c>
      <c r="K2128" s="610"/>
    </row>
    <row r="2129" spans="1:11">
      <c r="A2129" s="37">
        <v>16020</v>
      </c>
      <c r="B2129" s="24" t="s">
        <v>137</v>
      </c>
      <c r="C2129" s="21" t="s">
        <v>3825</v>
      </c>
      <c r="D2129" s="610" t="str">
        <f t="shared" si="154"/>
        <v>Фото</v>
      </c>
      <c r="E2129" s="235" t="s">
        <v>351</v>
      </c>
      <c r="F2129" s="65">
        <v>2</v>
      </c>
      <c r="G2129" s="48">
        <f t="shared" si="155"/>
        <v>74.599999999999994</v>
      </c>
      <c r="H2129" s="75"/>
      <c r="I2129" s="47">
        <f t="shared" si="156"/>
        <v>0</v>
      </c>
      <c r="J2129" s="47" t="s">
        <v>6200</v>
      </c>
      <c r="K2129" s="610"/>
    </row>
    <row r="2130" spans="1:11">
      <c r="A2130" s="37">
        <v>16039</v>
      </c>
      <c r="B2130" s="333" t="s">
        <v>135</v>
      </c>
      <c r="C2130" s="21" t="s">
        <v>3852</v>
      </c>
      <c r="D2130" s="610" t="str">
        <f t="shared" si="154"/>
        <v>Фото</v>
      </c>
      <c r="E2130" s="507" t="s">
        <v>351</v>
      </c>
      <c r="F2130" s="65">
        <v>11</v>
      </c>
      <c r="G2130" s="48">
        <f t="shared" si="155"/>
        <v>410.29999999999995</v>
      </c>
      <c r="H2130" s="77"/>
      <c r="I2130" s="47">
        <f t="shared" si="156"/>
        <v>0</v>
      </c>
      <c r="J2130" s="47" t="s">
        <v>8128</v>
      </c>
      <c r="K2130" s="610"/>
    </row>
    <row r="2131" spans="1:11">
      <c r="A2131" s="6">
        <v>28203</v>
      </c>
      <c r="B2131" s="333" t="s">
        <v>135</v>
      </c>
      <c r="C2131" s="31" t="s">
        <v>3851</v>
      </c>
      <c r="D2131" s="610" t="str">
        <f t="shared" si="154"/>
        <v>Фото</v>
      </c>
      <c r="E2131" s="344" t="s">
        <v>351</v>
      </c>
      <c r="F2131" s="51">
        <v>11</v>
      </c>
      <c r="G2131" s="48">
        <f t="shared" si="155"/>
        <v>410.29999999999995</v>
      </c>
      <c r="H2131" s="77"/>
      <c r="I2131" s="47">
        <f t="shared" si="156"/>
        <v>0</v>
      </c>
      <c r="J2131" s="47" t="s">
        <v>8129</v>
      </c>
      <c r="K2131" s="610"/>
    </row>
    <row r="2132" spans="1:11">
      <c r="A2132" s="6">
        <v>28310</v>
      </c>
      <c r="B2132" s="23" t="s">
        <v>137</v>
      </c>
      <c r="C2132" s="31" t="s">
        <v>974</v>
      </c>
      <c r="D2132" s="610" t="str">
        <f t="shared" si="154"/>
        <v>Фото</v>
      </c>
      <c r="E2132" s="571" t="s">
        <v>134</v>
      </c>
      <c r="F2132" s="51">
        <v>20</v>
      </c>
      <c r="G2132" s="48">
        <f t="shared" si="155"/>
        <v>746</v>
      </c>
      <c r="H2132" s="75"/>
      <c r="I2132" s="47">
        <f t="shared" si="156"/>
        <v>0</v>
      </c>
      <c r="J2132" s="47" t="s">
        <v>8191</v>
      </c>
      <c r="K2132" s="610"/>
    </row>
    <row r="2133" spans="1:11">
      <c r="A2133" s="10">
        <v>19282</v>
      </c>
      <c r="B2133" s="348" t="s">
        <v>32</v>
      </c>
      <c r="C2133" s="19" t="s">
        <v>1444</v>
      </c>
      <c r="D2133" s="610" t="str">
        <f t="shared" si="154"/>
        <v>Фото</v>
      </c>
      <c r="E2133" s="534" t="s">
        <v>742</v>
      </c>
      <c r="F2133" s="52">
        <v>29</v>
      </c>
      <c r="G2133" s="48">
        <f t="shared" si="155"/>
        <v>1081.6999999999998</v>
      </c>
      <c r="H2133" s="77"/>
      <c r="I2133" s="47">
        <f t="shared" si="156"/>
        <v>0</v>
      </c>
      <c r="J2133" s="47" t="s">
        <v>5497</v>
      </c>
      <c r="K2133" s="610"/>
    </row>
    <row r="2134" spans="1:11">
      <c r="A2134" s="6">
        <v>19218</v>
      </c>
      <c r="B2134" s="23" t="s">
        <v>137</v>
      </c>
      <c r="C2134" s="19" t="s">
        <v>1448</v>
      </c>
      <c r="D2134" s="610" t="str">
        <f t="shared" si="154"/>
        <v>Фото</v>
      </c>
      <c r="E2134" s="72" t="s">
        <v>351</v>
      </c>
      <c r="F2134" s="51">
        <v>20</v>
      </c>
      <c r="G2134" s="48">
        <f t="shared" si="155"/>
        <v>746</v>
      </c>
      <c r="H2134" s="75"/>
      <c r="I2134" s="47">
        <f t="shared" si="156"/>
        <v>0</v>
      </c>
      <c r="J2134" s="47" t="s">
        <v>5456</v>
      </c>
      <c r="K2134" s="610"/>
    </row>
    <row r="2135" spans="1:11">
      <c r="A2135" s="6">
        <v>12787</v>
      </c>
      <c r="B2135" s="23" t="s">
        <v>137</v>
      </c>
      <c r="C2135" s="19" t="s">
        <v>3413</v>
      </c>
      <c r="D2135" s="610" t="str">
        <f t="shared" si="154"/>
        <v>Фото</v>
      </c>
      <c r="E2135" s="72" t="s">
        <v>351</v>
      </c>
      <c r="F2135" s="51">
        <v>3</v>
      </c>
      <c r="G2135" s="48">
        <f t="shared" si="155"/>
        <v>111.89999999999999</v>
      </c>
      <c r="H2135" s="75"/>
      <c r="I2135" s="47">
        <f t="shared" si="156"/>
        <v>0</v>
      </c>
      <c r="J2135" s="47" t="s">
        <v>8524</v>
      </c>
      <c r="K2135" s="610"/>
    </row>
    <row r="2136" spans="1:11">
      <c r="A2136" s="6">
        <v>34119</v>
      </c>
      <c r="B2136" s="23" t="s">
        <v>137</v>
      </c>
      <c r="C2136" s="17" t="s">
        <v>3432</v>
      </c>
      <c r="D2136" s="610" t="str">
        <f t="shared" si="154"/>
        <v>Фото</v>
      </c>
      <c r="E2136" s="72" t="s">
        <v>351</v>
      </c>
      <c r="F2136" s="51">
        <v>3</v>
      </c>
      <c r="G2136" s="48">
        <f t="shared" si="155"/>
        <v>111.89999999999999</v>
      </c>
      <c r="H2136" s="77"/>
      <c r="I2136" s="47">
        <f t="shared" si="156"/>
        <v>0</v>
      </c>
      <c r="J2136" s="47" t="s">
        <v>6181</v>
      </c>
      <c r="K2136" s="610"/>
    </row>
    <row r="2137" spans="1:11">
      <c r="A2137" s="37">
        <v>16380</v>
      </c>
      <c r="B2137" s="24" t="s">
        <v>137</v>
      </c>
      <c r="C2137" s="18" t="s">
        <v>975</v>
      </c>
      <c r="D2137" s="610" t="str">
        <f t="shared" si="154"/>
        <v>Фото</v>
      </c>
      <c r="E2137" s="235" t="s">
        <v>351</v>
      </c>
      <c r="F2137" s="65">
        <v>5.5</v>
      </c>
      <c r="G2137" s="48">
        <f t="shared" si="155"/>
        <v>205.14999999999998</v>
      </c>
      <c r="H2137" s="75"/>
      <c r="I2137" s="47">
        <f t="shared" si="156"/>
        <v>0</v>
      </c>
      <c r="J2137" s="47" t="s">
        <v>6180</v>
      </c>
      <c r="K2137" s="610"/>
    </row>
    <row r="2138" spans="1:11">
      <c r="A2138" s="6">
        <v>11194</v>
      </c>
      <c r="B2138" s="591" t="s">
        <v>3290</v>
      </c>
      <c r="C2138" s="31" t="s">
        <v>703</v>
      </c>
      <c r="D2138" s="610" t="str">
        <f t="shared" si="154"/>
        <v>Фото</v>
      </c>
      <c r="E2138" s="72" t="s">
        <v>351</v>
      </c>
      <c r="F2138" s="51">
        <v>15</v>
      </c>
      <c r="G2138" s="48">
        <f t="shared" si="155"/>
        <v>559.5</v>
      </c>
      <c r="H2138" s="75"/>
      <c r="I2138" s="47">
        <f t="shared" si="156"/>
        <v>0</v>
      </c>
      <c r="J2138" s="47" t="s">
        <v>5504</v>
      </c>
      <c r="K2138" s="610"/>
    </row>
    <row r="2139" spans="1:11">
      <c r="A2139" s="37">
        <v>16070</v>
      </c>
      <c r="B2139" s="318" t="s">
        <v>31</v>
      </c>
      <c r="C2139" s="27" t="s">
        <v>976</v>
      </c>
      <c r="D2139" s="610" t="str">
        <f t="shared" si="154"/>
        <v>Фото</v>
      </c>
      <c r="E2139" s="534" t="s">
        <v>134</v>
      </c>
      <c r="F2139" s="65">
        <v>18</v>
      </c>
      <c r="G2139" s="48">
        <f t="shared" si="155"/>
        <v>671.4</v>
      </c>
      <c r="H2139" s="77"/>
      <c r="I2139" s="47">
        <f t="shared" si="156"/>
        <v>0</v>
      </c>
      <c r="J2139" s="47" t="s">
        <v>5503</v>
      </c>
      <c r="K2139" s="610"/>
    </row>
    <row r="2140" spans="1:11">
      <c r="A2140" s="37">
        <v>40261</v>
      </c>
      <c r="B2140" s="24" t="s">
        <v>137</v>
      </c>
      <c r="C2140" s="19" t="s">
        <v>2372</v>
      </c>
      <c r="D2140" s="610" t="str">
        <f t="shared" si="154"/>
        <v>Фото</v>
      </c>
      <c r="E2140" s="235" t="s">
        <v>351</v>
      </c>
      <c r="F2140" s="65">
        <v>14</v>
      </c>
      <c r="G2140" s="48">
        <f t="shared" si="155"/>
        <v>522.19999999999993</v>
      </c>
      <c r="H2140" s="77"/>
      <c r="I2140" s="47">
        <f t="shared" si="156"/>
        <v>0</v>
      </c>
      <c r="J2140" s="47" t="s">
        <v>5501</v>
      </c>
      <c r="K2140" s="610"/>
    </row>
    <row r="2141" spans="1:11">
      <c r="A2141" s="37">
        <v>16088</v>
      </c>
      <c r="B2141" s="333" t="s">
        <v>135</v>
      </c>
      <c r="C2141" s="18" t="s">
        <v>2371</v>
      </c>
      <c r="D2141" s="610" t="str">
        <f t="shared" si="154"/>
        <v>Фото</v>
      </c>
      <c r="E2141" s="577" t="s">
        <v>351</v>
      </c>
      <c r="F2141" s="65">
        <v>22</v>
      </c>
      <c r="G2141" s="48">
        <f t="shared" si="155"/>
        <v>820.59999999999991</v>
      </c>
      <c r="H2141" s="77"/>
      <c r="I2141" s="47">
        <f t="shared" si="156"/>
        <v>0</v>
      </c>
      <c r="J2141" s="47" t="s">
        <v>5498</v>
      </c>
      <c r="K2141" s="610"/>
    </row>
    <row r="2142" spans="1:11">
      <c r="A2142" s="6">
        <v>12556</v>
      </c>
      <c r="B2142" s="455" t="s">
        <v>133</v>
      </c>
      <c r="C2142" s="18" t="s">
        <v>2048</v>
      </c>
      <c r="D2142" s="610" t="str">
        <f t="shared" si="154"/>
        <v>Фото</v>
      </c>
      <c r="E2142" s="72" t="s">
        <v>351</v>
      </c>
      <c r="F2142" s="51">
        <v>23</v>
      </c>
      <c r="G2142" s="48">
        <f t="shared" si="155"/>
        <v>857.9</v>
      </c>
      <c r="H2142" s="77"/>
      <c r="I2142" s="47">
        <f t="shared" si="156"/>
        <v>0</v>
      </c>
      <c r="J2142" s="47" t="s">
        <v>5499</v>
      </c>
      <c r="K2142" s="610"/>
    </row>
    <row r="2143" spans="1:11">
      <c r="A2143" s="37">
        <v>40107</v>
      </c>
      <c r="B2143" s="320" t="s">
        <v>140</v>
      </c>
      <c r="C2143" s="19" t="s">
        <v>1000</v>
      </c>
      <c r="D2143" s="610" t="str">
        <f t="shared" si="154"/>
        <v>Фото</v>
      </c>
      <c r="E2143" s="235" t="s">
        <v>351</v>
      </c>
      <c r="F2143" s="65">
        <v>20</v>
      </c>
      <c r="G2143" s="48">
        <f t="shared" si="155"/>
        <v>746</v>
      </c>
      <c r="H2143" s="75"/>
      <c r="I2143" s="47">
        <f t="shared" si="156"/>
        <v>0</v>
      </c>
      <c r="J2143" s="47" t="s">
        <v>5500</v>
      </c>
      <c r="K2143" s="610"/>
    </row>
    <row r="2144" spans="1:11">
      <c r="A2144" s="8">
        <v>12782</v>
      </c>
      <c r="B2144" s="455" t="s">
        <v>133</v>
      </c>
      <c r="C2144" s="20" t="s">
        <v>4033</v>
      </c>
      <c r="D2144" s="610" t="str">
        <f t="shared" si="154"/>
        <v>Фото</v>
      </c>
      <c r="E2144" s="72" t="s">
        <v>351</v>
      </c>
      <c r="F2144" s="51">
        <v>5.5</v>
      </c>
      <c r="G2144" s="48">
        <f t="shared" si="155"/>
        <v>205.14999999999998</v>
      </c>
      <c r="H2144" s="77"/>
      <c r="I2144" s="47">
        <f t="shared" si="156"/>
        <v>0</v>
      </c>
      <c r="J2144" s="47" t="s">
        <v>8519</v>
      </c>
      <c r="K2144" s="610"/>
    </row>
    <row r="2145" spans="1:11">
      <c r="A2145" s="37">
        <v>16118</v>
      </c>
      <c r="B2145" s="320" t="s">
        <v>140</v>
      </c>
      <c r="C2145" s="18" t="s">
        <v>2049</v>
      </c>
      <c r="D2145" s="610" t="str">
        <f t="shared" si="154"/>
        <v>Фото</v>
      </c>
      <c r="E2145" s="235" t="s">
        <v>351</v>
      </c>
      <c r="F2145" s="65">
        <v>2</v>
      </c>
      <c r="G2145" s="48">
        <f t="shared" si="155"/>
        <v>74.599999999999994</v>
      </c>
      <c r="H2145" s="77"/>
      <c r="I2145" s="47">
        <f t="shared" si="156"/>
        <v>0</v>
      </c>
      <c r="J2145" s="47" t="s">
        <v>6193</v>
      </c>
      <c r="K2145" s="610"/>
    </row>
    <row r="2146" spans="1:11">
      <c r="A2146" s="37">
        <v>16119</v>
      </c>
      <c r="B2146" s="320" t="s">
        <v>140</v>
      </c>
      <c r="C2146" s="18" t="s">
        <v>2050</v>
      </c>
      <c r="D2146" s="610" t="str">
        <f t="shared" si="154"/>
        <v>Фото</v>
      </c>
      <c r="E2146" s="235" t="s">
        <v>351</v>
      </c>
      <c r="F2146" s="65">
        <v>2</v>
      </c>
      <c r="G2146" s="48">
        <f t="shared" si="155"/>
        <v>74.599999999999994</v>
      </c>
      <c r="H2146" s="77"/>
      <c r="I2146" s="47">
        <v>0</v>
      </c>
      <c r="J2146" s="47" t="s">
        <v>6194</v>
      </c>
      <c r="K2146" s="610"/>
    </row>
    <row r="2147" spans="1:11">
      <c r="A2147" s="37">
        <v>16120</v>
      </c>
      <c r="B2147" s="320" t="s">
        <v>140</v>
      </c>
      <c r="C2147" s="18" t="s">
        <v>2051</v>
      </c>
      <c r="D2147" s="610" t="str">
        <f t="shared" si="154"/>
        <v>Фото</v>
      </c>
      <c r="E2147" s="235" t="s">
        <v>351</v>
      </c>
      <c r="F2147" s="65">
        <v>2</v>
      </c>
      <c r="G2147" s="48">
        <f t="shared" si="155"/>
        <v>74.599999999999994</v>
      </c>
      <c r="I2147" s="47">
        <f>F2147*H2146</f>
        <v>0</v>
      </c>
      <c r="J2147" s="47" t="s">
        <v>6195</v>
      </c>
      <c r="K2147" s="610"/>
    </row>
    <row r="2148" spans="1:11">
      <c r="A2148" s="37">
        <v>16121</v>
      </c>
      <c r="B2148" s="320" t="s">
        <v>140</v>
      </c>
      <c r="C2148" s="18" t="s">
        <v>2052</v>
      </c>
      <c r="D2148" s="610" t="str">
        <f t="shared" si="154"/>
        <v>Фото</v>
      </c>
      <c r="E2148" s="235" t="s">
        <v>351</v>
      </c>
      <c r="F2148" s="65">
        <v>2</v>
      </c>
      <c r="G2148" s="48">
        <f t="shared" si="155"/>
        <v>74.599999999999994</v>
      </c>
      <c r="H2148" s="77"/>
      <c r="I2148" s="47">
        <f t="shared" ref="I2148:I2153" si="157">F2148*H2148</f>
        <v>0</v>
      </c>
      <c r="J2148" s="47" t="s">
        <v>6196</v>
      </c>
      <c r="K2148" s="610"/>
    </row>
    <row r="2149" spans="1:11">
      <c r="A2149" s="37">
        <v>16122</v>
      </c>
      <c r="B2149" s="320" t="s">
        <v>140</v>
      </c>
      <c r="C2149" s="18" t="s">
        <v>2053</v>
      </c>
      <c r="D2149" s="610" t="str">
        <f t="shared" si="154"/>
        <v>Фото</v>
      </c>
      <c r="E2149" s="235" t="s">
        <v>351</v>
      </c>
      <c r="F2149" s="65">
        <v>2</v>
      </c>
      <c r="G2149" s="48">
        <f t="shared" si="155"/>
        <v>74.599999999999994</v>
      </c>
      <c r="H2149" s="77"/>
      <c r="I2149" s="47">
        <f t="shared" si="157"/>
        <v>0</v>
      </c>
      <c r="J2149" s="47" t="s">
        <v>6197</v>
      </c>
      <c r="K2149" s="610"/>
    </row>
    <row r="2150" spans="1:11">
      <c r="A2150" s="10">
        <v>19281</v>
      </c>
      <c r="B2150" s="7" t="s">
        <v>137</v>
      </c>
      <c r="C2150" s="19" t="s">
        <v>917</v>
      </c>
      <c r="D2150" s="610" t="str">
        <f t="shared" si="154"/>
        <v>Фото</v>
      </c>
      <c r="E2150" s="235" t="s">
        <v>351</v>
      </c>
      <c r="F2150" s="52">
        <v>15</v>
      </c>
      <c r="G2150" s="48">
        <f t="shared" si="155"/>
        <v>559.5</v>
      </c>
      <c r="H2150" s="77"/>
      <c r="I2150" s="47">
        <f t="shared" si="157"/>
        <v>0</v>
      </c>
      <c r="J2150" s="47" t="s">
        <v>6016</v>
      </c>
      <c r="K2150" s="610"/>
    </row>
    <row r="2151" spans="1:11">
      <c r="A2151" s="10">
        <v>11286</v>
      </c>
      <c r="B2151" s="7" t="s">
        <v>137</v>
      </c>
      <c r="C2151" s="19" t="s">
        <v>973</v>
      </c>
      <c r="D2151" s="610" t="str">
        <f t="shared" si="154"/>
        <v>Фото</v>
      </c>
      <c r="E2151" s="235" t="s">
        <v>351</v>
      </c>
      <c r="F2151" s="52">
        <v>14</v>
      </c>
      <c r="G2151" s="48">
        <f t="shared" si="155"/>
        <v>522.19999999999993</v>
      </c>
      <c r="H2151" s="77"/>
      <c r="I2151" s="47">
        <f t="shared" si="157"/>
        <v>0</v>
      </c>
      <c r="J2151" s="47" t="s">
        <v>6017</v>
      </c>
      <c r="K2151" s="610"/>
    </row>
    <row r="2152" spans="1:11">
      <c r="A2152" s="37">
        <v>16082</v>
      </c>
      <c r="B2152" s="24" t="s">
        <v>137</v>
      </c>
      <c r="C2152" s="18" t="s">
        <v>977</v>
      </c>
      <c r="D2152" s="610" t="str">
        <f t="shared" si="154"/>
        <v>Фото</v>
      </c>
      <c r="E2152" s="235" t="s">
        <v>351</v>
      </c>
      <c r="F2152" s="65">
        <v>2.5</v>
      </c>
      <c r="G2152" s="48">
        <f t="shared" si="155"/>
        <v>93.25</v>
      </c>
      <c r="H2152" s="77"/>
      <c r="I2152" s="47">
        <f t="shared" si="157"/>
        <v>0</v>
      </c>
      <c r="J2152" s="47" t="s">
        <v>6199</v>
      </c>
      <c r="K2152" s="610"/>
    </row>
    <row r="2153" spans="1:11">
      <c r="A2153" s="37">
        <v>16146</v>
      </c>
      <c r="B2153" s="24" t="s">
        <v>137</v>
      </c>
      <c r="C2153" s="18" t="s">
        <v>143</v>
      </c>
      <c r="D2153" s="610" t="str">
        <f t="shared" si="154"/>
        <v>Фото</v>
      </c>
      <c r="E2153" s="235" t="s">
        <v>351</v>
      </c>
      <c r="F2153" s="65">
        <v>1.2</v>
      </c>
      <c r="G2153" s="48">
        <f t="shared" si="155"/>
        <v>44.76</v>
      </c>
      <c r="H2153" s="77"/>
      <c r="I2153" s="47">
        <f t="shared" si="157"/>
        <v>0</v>
      </c>
      <c r="J2153" s="47" t="s">
        <v>6201</v>
      </c>
      <c r="K2153" s="610"/>
    </row>
    <row r="2154" spans="1:11">
      <c r="A2154" s="10">
        <v>19277</v>
      </c>
      <c r="B2154" s="24" t="s">
        <v>137</v>
      </c>
      <c r="C2154" s="19" t="s">
        <v>3643</v>
      </c>
      <c r="D2154" s="610" t="str">
        <f t="shared" si="154"/>
        <v>Фото</v>
      </c>
      <c r="E2154" s="235" t="s">
        <v>351</v>
      </c>
      <c r="F2154" s="52">
        <v>15</v>
      </c>
      <c r="G2154" s="48">
        <f t="shared" si="155"/>
        <v>559.5</v>
      </c>
      <c r="H2154" s="77"/>
      <c r="I2154" s="47">
        <v>0</v>
      </c>
      <c r="J2154" s="47" t="s">
        <v>5511</v>
      </c>
      <c r="K2154" s="610"/>
    </row>
    <row r="2155" spans="1:11">
      <c r="A2155" s="10">
        <v>19276</v>
      </c>
      <c r="B2155" s="24" t="s">
        <v>137</v>
      </c>
      <c r="C2155" s="19" t="s">
        <v>999</v>
      </c>
      <c r="D2155" s="610" t="str">
        <f t="shared" si="154"/>
        <v>Фото</v>
      </c>
      <c r="E2155" s="235" t="s">
        <v>351</v>
      </c>
      <c r="F2155" s="52">
        <v>15</v>
      </c>
      <c r="G2155" s="48">
        <f t="shared" si="155"/>
        <v>559.5</v>
      </c>
      <c r="H2155" s="77"/>
      <c r="I2155" s="47">
        <v>0</v>
      </c>
      <c r="J2155" s="47" t="s">
        <v>5512</v>
      </c>
      <c r="K2155" s="610"/>
    </row>
    <row r="2156" spans="1:11">
      <c r="A2156" s="37">
        <v>15030</v>
      </c>
      <c r="B2156" s="24" t="s">
        <v>137</v>
      </c>
      <c r="C2156" s="19" t="s">
        <v>1441</v>
      </c>
      <c r="D2156" s="610" t="str">
        <f t="shared" si="154"/>
        <v>Фото</v>
      </c>
      <c r="E2156" s="534" t="s">
        <v>134</v>
      </c>
      <c r="F2156" s="65">
        <v>16</v>
      </c>
      <c r="G2156" s="48">
        <f t="shared" si="155"/>
        <v>596.79999999999995</v>
      </c>
      <c r="H2156" s="77"/>
      <c r="I2156" s="47">
        <f t="shared" ref="I2156:I2187" si="158">F2156*H2156</f>
        <v>0</v>
      </c>
      <c r="J2156" s="47" t="s">
        <v>5509</v>
      </c>
      <c r="K2156" s="610"/>
    </row>
    <row r="2157" spans="1:11">
      <c r="A2157" s="37">
        <v>15029</v>
      </c>
      <c r="B2157" s="24" t="s">
        <v>137</v>
      </c>
      <c r="C2157" s="19" t="s">
        <v>1442</v>
      </c>
      <c r="D2157" s="610" t="str">
        <f t="shared" si="154"/>
        <v>Фото</v>
      </c>
      <c r="E2157" s="534" t="s">
        <v>134</v>
      </c>
      <c r="F2157" s="65">
        <v>18</v>
      </c>
      <c r="G2157" s="48">
        <f t="shared" si="155"/>
        <v>671.4</v>
      </c>
      <c r="H2157" s="75"/>
      <c r="I2157" s="47">
        <f t="shared" si="158"/>
        <v>0</v>
      </c>
      <c r="J2157" s="47" t="s">
        <v>5510</v>
      </c>
      <c r="K2157" s="610"/>
    </row>
    <row r="2158" spans="1:11">
      <c r="A2158" s="37">
        <v>12868</v>
      </c>
      <c r="B2158" s="7" t="s">
        <v>137</v>
      </c>
      <c r="C2158" s="19" t="s">
        <v>2994</v>
      </c>
      <c r="D2158" s="610" t="str">
        <f t="shared" si="154"/>
        <v>Фото</v>
      </c>
      <c r="E2158" s="235" t="s">
        <v>351</v>
      </c>
      <c r="F2158" s="65">
        <v>5</v>
      </c>
      <c r="G2158" s="48">
        <f t="shared" si="155"/>
        <v>186.5</v>
      </c>
      <c r="H2158" s="75"/>
      <c r="I2158" s="47">
        <f t="shared" si="158"/>
        <v>0</v>
      </c>
      <c r="J2158" s="47" t="s">
        <v>5507</v>
      </c>
      <c r="K2158" s="610"/>
    </row>
    <row r="2159" spans="1:11">
      <c r="A2159" s="37">
        <v>40086</v>
      </c>
      <c r="B2159" s="306" t="s">
        <v>21</v>
      </c>
      <c r="C2159" s="18" t="s">
        <v>2370</v>
      </c>
      <c r="D2159" s="610" t="str">
        <f t="shared" si="154"/>
        <v>Фото</v>
      </c>
      <c r="E2159" s="235" t="s">
        <v>351</v>
      </c>
      <c r="F2159" s="65">
        <v>5.5</v>
      </c>
      <c r="G2159" s="48">
        <f t="shared" si="155"/>
        <v>205.14999999999998</v>
      </c>
      <c r="H2159" s="77"/>
      <c r="I2159" s="47">
        <f t="shared" si="158"/>
        <v>0</v>
      </c>
      <c r="J2159" s="47" t="s">
        <v>6187</v>
      </c>
      <c r="K2159" s="610"/>
    </row>
    <row r="2160" spans="1:11">
      <c r="A2160" s="6">
        <v>34120</v>
      </c>
      <c r="B2160" s="23" t="s">
        <v>137</v>
      </c>
      <c r="C2160" s="31" t="s">
        <v>1942</v>
      </c>
      <c r="D2160" s="610" t="str">
        <f t="shared" si="154"/>
        <v>Фото</v>
      </c>
      <c r="E2160" s="72" t="s">
        <v>351</v>
      </c>
      <c r="F2160" s="51">
        <v>3.5</v>
      </c>
      <c r="G2160" s="48">
        <f t="shared" ref="G2160:G2191" si="159">I$2*F2160</f>
        <v>130.54999999999998</v>
      </c>
      <c r="H2160" s="75"/>
      <c r="I2160" s="47">
        <f t="shared" si="158"/>
        <v>0</v>
      </c>
      <c r="J2160" s="47" t="s">
        <v>8130</v>
      </c>
      <c r="K2160" s="610"/>
    </row>
    <row r="2161" spans="1:11">
      <c r="A2161" s="6">
        <v>12581</v>
      </c>
      <c r="B2161" s="320" t="s">
        <v>140</v>
      </c>
      <c r="C2161" s="31" t="s">
        <v>1942</v>
      </c>
      <c r="D2161" s="610" t="str">
        <f t="shared" si="154"/>
        <v>Фото</v>
      </c>
      <c r="E2161" s="72" t="s">
        <v>351</v>
      </c>
      <c r="F2161" s="51">
        <v>5</v>
      </c>
      <c r="G2161" s="48">
        <f t="shared" si="159"/>
        <v>186.5</v>
      </c>
      <c r="H2161" s="75"/>
      <c r="I2161" s="47">
        <f t="shared" si="158"/>
        <v>0</v>
      </c>
      <c r="J2161" s="47" t="s">
        <v>8124</v>
      </c>
      <c r="K2161" s="610"/>
    </row>
    <row r="2162" spans="1:11">
      <c r="A2162" s="6">
        <v>12582</v>
      </c>
      <c r="B2162" s="320" t="s">
        <v>140</v>
      </c>
      <c r="C2162" s="31" t="s">
        <v>1943</v>
      </c>
      <c r="D2162" s="610" t="str">
        <f t="shared" si="154"/>
        <v>Фото</v>
      </c>
      <c r="E2162" s="72" t="s">
        <v>351</v>
      </c>
      <c r="F2162" s="51">
        <v>5</v>
      </c>
      <c r="G2162" s="48">
        <f t="shared" si="159"/>
        <v>186.5</v>
      </c>
      <c r="H2162" s="75"/>
      <c r="I2162" s="47">
        <f t="shared" si="158"/>
        <v>0</v>
      </c>
      <c r="J2162" s="47" t="s">
        <v>8125</v>
      </c>
      <c r="K2162" s="610"/>
    </row>
    <row r="2163" spans="1:11">
      <c r="A2163" s="6">
        <v>12584</v>
      </c>
      <c r="B2163" s="320" t="s">
        <v>140</v>
      </c>
      <c r="C2163" s="31" t="s">
        <v>1944</v>
      </c>
      <c r="D2163" s="610" t="str">
        <f t="shared" si="154"/>
        <v>Фото</v>
      </c>
      <c r="E2163" s="72" t="s">
        <v>351</v>
      </c>
      <c r="F2163" s="51">
        <v>5</v>
      </c>
      <c r="G2163" s="48">
        <f t="shared" si="159"/>
        <v>186.5</v>
      </c>
      <c r="H2163" s="75"/>
      <c r="I2163" s="47">
        <f t="shared" si="158"/>
        <v>0</v>
      </c>
      <c r="J2163" s="47" t="s">
        <v>8126</v>
      </c>
      <c r="K2163" s="610"/>
    </row>
    <row r="2164" spans="1:11">
      <c r="A2164" s="6">
        <v>40104</v>
      </c>
      <c r="B2164" s="23" t="s">
        <v>137</v>
      </c>
      <c r="C2164" s="31" t="s">
        <v>1903</v>
      </c>
      <c r="D2164" s="610" t="str">
        <f t="shared" si="154"/>
        <v>Фото</v>
      </c>
      <c r="E2164" s="72" t="s">
        <v>351</v>
      </c>
      <c r="F2164" s="51">
        <v>3.5</v>
      </c>
      <c r="G2164" s="48">
        <f t="shared" si="159"/>
        <v>130.54999999999998</v>
      </c>
      <c r="H2164" s="75"/>
      <c r="I2164" s="47">
        <f t="shared" si="158"/>
        <v>0</v>
      </c>
      <c r="J2164" s="47" t="s">
        <v>6188</v>
      </c>
      <c r="K2164" s="610"/>
    </row>
    <row r="2165" spans="1:11">
      <c r="A2165" s="6">
        <v>40106</v>
      </c>
      <c r="B2165" s="23" t="s">
        <v>137</v>
      </c>
      <c r="C2165" s="31" t="s">
        <v>1902</v>
      </c>
      <c r="D2165" s="610" t="str">
        <f t="shared" si="154"/>
        <v>Фото</v>
      </c>
      <c r="E2165" s="72" t="s">
        <v>351</v>
      </c>
      <c r="F2165" s="51">
        <v>3.5</v>
      </c>
      <c r="G2165" s="48">
        <f t="shared" si="159"/>
        <v>130.54999999999998</v>
      </c>
      <c r="H2165" s="75"/>
      <c r="I2165" s="47">
        <f t="shared" si="158"/>
        <v>0</v>
      </c>
      <c r="J2165" s="47" t="s">
        <v>6189</v>
      </c>
      <c r="K2165" s="610"/>
    </row>
    <row r="2166" spans="1:11">
      <c r="A2166" s="37">
        <v>11821</v>
      </c>
      <c r="B2166" s="455" t="s">
        <v>133</v>
      </c>
      <c r="C2166" s="18" t="s">
        <v>1949</v>
      </c>
      <c r="D2166" s="610" t="str">
        <f t="shared" si="154"/>
        <v>Фото</v>
      </c>
      <c r="E2166" s="228" t="s">
        <v>351</v>
      </c>
      <c r="F2166" s="65">
        <v>6.5</v>
      </c>
      <c r="G2166" s="48">
        <f t="shared" si="159"/>
        <v>242.45</v>
      </c>
      <c r="H2166" s="77"/>
      <c r="I2166" s="47">
        <f t="shared" si="158"/>
        <v>0</v>
      </c>
      <c r="J2166" s="47" t="s">
        <v>7695</v>
      </c>
      <c r="K2166" s="610"/>
    </row>
    <row r="2167" spans="1:11">
      <c r="A2167" s="37">
        <v>11822</v>
      </c>
      <c r="B2167" s="455" t="s">
        <v>133</v>
      </c>
      <c r="C2167" s="18" t="s">
        <v>1950</v>
      </c>
      <c r="D2167" s="610" t="str">
        <f t="shared" si="154"/>
        <v>Фото</v>
      </c>
      <c r="E2167" s="228" t="s">
        <v>351</v>
      </c>
      <c r="F2167" s="65">
        <v>6.5</v>
      </c>
      <c r="G2167" s="48">
        <f t="shared" si="159"/>
        <v>242.45</v>
      </c>
      <c r="H2167" s="77"/>
      <c r="I2167" s="47">
        <f t="shared" si="158"/>
        <v>0</v>
      </c>
      <c r="J2167" s="47" t="s">
        <v>7696</v>
      </c>
      <c r="K2167" s="610"/>
    </row>
    <row r="2168" spans="1:11">
      <c r="A2168" s="37">
        <v>11823</v>
      </c>
      <c r="B2168" s="455" t="s">
        <v>133</v>
      </c>
      <c r="C2168" s="18" t="s">
        <v>1951</v>
      </c>
      <c r="D2168" s="610" t="str">
        <f t="shared" si="154"/>
        <v>Фото</v>
      </c>
      <c r="E2168" s="228" t="s">
        <v>351</v>
      </c>
      <c r="F2168" s="65">
        <v>6.5</v>
      </c>
      <c r="G2168" s="48">
        <f t="shared" si="159"/>
        <v>242.45</v>
      </c>
      <c r="H2168" s="77"/>
      <c r="I2168" s="47">
        <f t="shared" si="158"/>
        <v>0</v>
      </c>
      <c r="J2168" s="47" t="s">
        <v>7697</v>
      </c>
      <c r="K2168" s="610"/>
    </row>
    <row r="2169" spans="1:11">
      <c r="A2169" s="6">
        <v>11818</v>
      </c>
      <c r="B2169" s="333" t="s">
        <v>135</v>
      </c>
      <c r="C2169" s="476" t="s">
        <v>1946</v>
      </c>
      <c r="D2169" s="610" t="str">
        <f t="shared" si="154"/>
        <v>Фото</v>
      </c>
      <c r="E2169" s="227" t="s">
        <v>351</v>
      </c>
      <c r="F2169" s="51">
        <v>6.5</v>
      </c>
      <c r="G2169" s="48">
        <f t="shared" si="159"/>
        <v>242.45</v>
      </c>
      <c r="H2169" s="75"/>
      <c r="I2169" s="47">
        <f t="shared" si="158"/>
        <v>0</v>
      </c>
      <c r="J2169" s="47" t="s">
        <v>7691</v>
      </c>
      <c r="K2169" s="610"/>
    </row>
    <row r="2170" spans="1:11" ht="26.4">
      <c r="A2170" s="6">
        <v>11819</v>
      </c>
      <c r="B2170" s="333" t="s">
        <v>135</v>
      </c>
      <c r="C2170" s="476" t="s">
        <v>1947</v>
      </c>
      <c r="D2170" s="610" t="str">
        <f t="shared" si="154"/>
        <v>Фото</v>
      </c>
      <c r="E2170" s="227" t="s">
        <v>351</v>
      </c>
      <c r="F2170" s="51">
        <v>6.5</v>
      </c>
      <c r="G2170" s="48">
        <f t="shared" si="159"/>
        <v>242.45</v>
      </c>
      <c r="H2170" s="75"/>
      <c r="I2170" s="47">
        <f t="shared" si="158"/>
        <v>0</v>
      </c>
      <c r="J2170" s="47" t="s">
        <v>7692</v>
      </c>
      <c r="K2170" s="610"/>
    </row>
    <row r="2171" spans="1:11">
      <c r="A2171" s="6">
        <v>11820</v>
      </c>
      <c r="B2171" s="333" t="s">
        <v>135</v>
      </c>
      <c r="C2171" s="31" t="s">
        <v>1948</v>
      </c>
      <c r="D2171" s="610" t="str">
        <f t="shared" si="154"/>
        <v>Фото</v>
      </c>
      <c r="E2171" s="227" t="s">
        <v>351</v>
      </c>
      <c r="F2171" s="51">
        <v>6.5</v>
      </c>
      <c r="G2171" s="48">
        <f t="shared" si="159"/>
        <v>242.45</v>
      </c>
      <c r="H2171" s="75"/>
      <c r="I2171" s="47">
        <f t="shared" si="158"/>
        <v>0</v>
      </c>
      <c r="J2171" s="47" t="s">
        <v>7693</v>
      </c>
      <c r="K2171" s="610"/>
    </row>
    <row r="2172" spans="1:11">
      <c r="A2172" s="6">
        <v>11917</v>
      </c>
      <c r="B2172" s="24" t="s">
        <v>137</v>
      </c>
      <c r="C2172" s="18" t="s">
        <v>4405</v>
      </c>
      <c r="D2172" s="610" t="str">
        <f t="shared" si="154"/>
        <v>Фото</v>
      </c>
      <c r="E2172" s="227" t="s">
        <v>351</v>
      </c>
      <c r="F2172" s="51">
        <v>14</v>
      </c>
      <c r="G2172" s="48">
        <f t="shared" si="159"/>
        <v>522.19999999999993</v>
      </c>
      <c r="H2172" s="75"/>
      <c r="I2172" s="47">
        <f t="shared" si="158"/>
        <v>0</v>
      </c>
      <c r="J2172" s="47" t="s">
        <v>7774</v>
      </c>
      <c r="K2172" s="610"/>
    </row>
    <row r="2173" spans="1:11">
      <c r="A2173" s="6">
        <v>34116</v>
      </c>
      <c r="B2173" s="333" t="s">
        <v>135</v>
      </c>
      <c r="C2173" s="18" t="s">
        <v>3704</v>
      </c>
      <c r="D2173" s="610" t="str">
        <f t="shared" si="154"/>
        <v>Фото</v>
      </c>
      <c r="E2173" s="72" t="s">
        <v>351</v>
      </c>
      <c r="F2173" s="51">
        <v>22</v>
      </c>
      <c r="G2173" s="48">
        <f t="shared" si="159"/>
        <v>820.59999999999991</v>
      </c>
      <c r="H2173" s="75"/>
      <c r="I2173" s="47">
        <f t="shared" si="158"/>
        <v>0</v>
      </c>
      <c r="J2173" s="47" t="s">
        <v>8888</v>
      </c>
      <c r="K2173" s="610"/>
    </row>
    <row r="2174" spans="1:11">
      <c r="A2174" s="6">
        <v>11809</v>
      </c>
      <c r="B2174" s="320" t="s">
        <v>140</v>
      </c>
      <c r="C2174" s="18" t="s">
        <v>4405</v>
      </c>
      <c r="D2174" s="610" t="str">
        <f t="shared" si="154"/>
        <v>Фото</v>
      </c>
      <c r="E2174" s="72" t="s">
        <v>351</v>
      </c>
      <c r="F2174" s="51">
        <v>20</v>
      </c>
      <c r="G2174" s="48">
        <f t="shared" si="159"/>
        <v>746</v>
      </c>
      <c r="H2174" s="75"/>
      <c r="I2174" s="47">
        <f t="shared" si="158"/>
        <v>0</v>
      </c>
      <c r="J2174" s="47" t="s">
        <v>7590</v>
      </c>
      <c r="K2174" s="610"/>
    </row>
    <row r="2175" spans="1:11">
      <c r="A2175" s="37">
        <v>16342</v>
      </c>
      <c r="B2175" s="333" t="s">
        <v>135</v>
      </c>
      <c r="C2175" s="18" t="s">
        <v>3686</v>
      </c>
      <c r="D2175" s="610" t="str">
        <f t="shared" si="154"/>
        <v>Фото</v>
      </c>
      <c r="E2175" s="235" t="s">
        <v>351</v>
      </c>
      <c r="F2175" s="65">
        <v>23</v>
      </c>
      <c r="G2175" s="48">
        <f t="shared" si="159"/>
        <v>857.9</v>
      </c>
      <c r="H2175" s="75"/>
      <c r="I2175" s="47">
        <f t="shared" si="158"/>
        <v>0</v>
      </c>
      <c r="J2175" s="47" t="s">
        <v>5502</v>
      </c>
      <c r="K2175" s="610"/>
    </row>
    <row r="2176" spans="1:11">
      <c r="A2176" s="37">
        <v>16205</v>
      </c>
      <c r="B2176" s="24" t="s">
        <v>137</v>
      </c>
      <c r="C2176" s="18" t="s">
        <v>978</v>
      </c>
      <c r="D2176" s="610" t="str">
        <f t="shared" si="154"/>
        <v>Фото</v>
      </c>
      <c r="E2176" s="235" t="s">
        <v>351</v>
      </c>
      <c r="F2176" s="65">
        <v>1.5</v>
      </c>
      <c r="G2176" s="48">
        <f t="shared" si="159"/>
        <v>55.949999999999996</v>
      </c>
      <c r="H2176" s="75"/>
      <c r="I2176" s="47">
        <f t="shared" si="158"/>
        <v>0</v>
      </c>
      <c r="J2176" s="47" t="s">
        <v>6205</v>
      </c>
      <c r="K2176" s="610"/>
    </row>
    <row r="2177" spans="1:12">
      <c r="A2177" s="37">
        <v>16215</v>
      </c>
      <c r="B2177" s="24" t="s">
        <v>137</v>
      </c>
      <c r="C2177" s="18" t="s">
        <v>979</v>
      </c>
      <c r="D2177" s="610" t="str">
        <f t="shared" si="154"/>
        <v>Фото</v>
      </c>
      <c r="E2177" s="235" t="s">
        <v>351</v>
      </c>
      <c r="F2177" s="65">
        <v>0.7</v>
      </c>
      <c r="G2177" s="48">
        <f t="shared" si="159"/>
        <v>26.109999999999996</v>
      </c>
      <c r="H2177" s="75"/>
      <c r="I2177" s="47">
        <f t="shared" si="158"/>
        <v>0</v>
      </c>
      <c r="J2177" s="47" t="s">
        <v>6206</v>
      </c>
      <c r="K2177" s="610"/>
    </row>
    <row r="2178" spans="1:12">
      <c r="A2178" s="37">
        <v>11684</v>
      </c>
      <c r="B2178" s="7" t="s">
        <v>137</v>
      </c>
      <c r="C2178" s="18" t="s">
        <v>792</v>
      </c>
      <c r="D2178" s="610" t="str">
        <f t="shared" si="154"/>
        <v>Фото</v>
      </c>
      <c r="E2178" s="235" t="s">
        <v>351</v>
      </c>
      <c r="F2178" s="65">
        <v>0.7</v>
      </c>
      <c r="G2178" s="48">
        <f t="shared" si="159"/>
        <v>26.109999999999996</v>
      </c>
      <c r="H2178" s="75"/>
      <c r="I2178" s="47">
        <f t="shared" si="158"/>
        <v>0</v>
      </c>
      <c r="J2178" s="47" t="s">
        <v>6788</v>
      </c>
      <c r="K2178" s="610"/>
    </row>
    <row r="2179" spans="1:12">
      <c r="A2179" s="37">
        <v>12595</v>
      </c>
      <c r="B2179" s="7" t="s">
        <v>137</v>
      </c>
      <c r="C2179" s="18" t="s">
        <v>2619</v>
      </c>
      <c r="D2179" s="610" t="str">
        <f t="shared" si="154"/>
        <v>Фото</v>
      </c>
      <c r="E2179" s="235" t="s">
        <v>351</v>
      </c>
      <c r="F2179" s="65">
        <v>2.7</v>
      </c>
      <c r="G2179" s="48">
        <f t="shared" si="159"/>
        <v>100.71</v>
      </c>
      <c r="H2179" s="75"/>
      <c r="I2179" s="47">
        <f t="shared" si="158"/>
        <v>0</v>
      </c>
      <c r="J2179" s="47" t="s">
        <v>8325</v>
      </c>
      <c r="K2179" s="610"/>
    </row>
    <row r="2180" spans="1:12">
      <c r="A2180" s="10">
        <v>15072</v>
      </c>
      <c r="B2180" s="347" t="s">
        <v>538</v>
      </c>
      <c r="C2180" s="19" t="s">
        <v>980</v>
      </c>
      <c r="D2180" s="610" t="str">
        <f t="shared" si="154"/>
        <v>Фото</v>
      </c>
      <c r="E2180" s="235" t="s">
        <v>351</v>
      </c>
      <c r="F2180" s="52">
        <v>3</v>
      </c>
      <c r="G2180" s="48">
        <f t="shared" si="159"/>
        <v>111.89999999999999</v>
      </c>
      <c r="H2180" s="77"/>
      <c r="I2180" s="47">
        <f t="shared" si="158"/>
        <v>0</v>
      </c>
      <c r="J2180" s="47" t="s">
        <v>8127</v>
      </c>
      <c r="K2180" s="610"/>
    </row>
    <row r="2181" spans="1:12">
      <c r="A2181" s="37">
        <v>11190</v>
      </c>
      <c r="B2181" s="347" t="s">
        <v>89</v>
      </c>
      <c r="C2181" s="18" t="s">
        <v>2611</v>
      </c>
      <c r="D2181" s="610" t="str">
        <f t="shared" si="154"/>
        <v>Фото</v>
      </c>
      <c r="E2181" s="235" t="s">
        <v>351</v>
      </c>
      <c r="F2181" s="65">
        <v>2.5</v>
      </c>
      <c r="G2181" s="48">
        <f t="shared" si="159"/>
        <v>93.25</v>
      </c>
      <c r="H2181" s="77"/>
      <c r="I2181" s="47">
        <f t="shared" si="158"/>
        <v>0</v>
      </c>
      <c r="J2181" s="47" t="s">
        <v>6182</v>
      </c>
      <c r="K2181" s="610"/>
    </row>
    <row r="2182" spans="1:12">
      <c r="A2182" s="37">
        <v>11191</v>
      </c>
      <c r="B2182" s="309" t="s">
        <v>135</v>
      </c>
      <c r="C2182" s="18" t="s">
        <v>537</v>
      </c>
      <c r="D2182" s="610" t="str">
        <f t="shared" si="154"/>
        <v>Фото</v>
      </c>
      <c r="E2182" s="235" t="s">
        <v>351</v>
      </c>
      <c r="F2182" s="65">
        <v>5</v>
      </c>
      <c r="G2182" s="48">
        <f t="shared" si="159"/>
        <v>186.5</v>
      </c>
      <c r="H2182" s="77"/>
      <c r="I2182" s="47">
        <f t="shared" si="158"/>
        <v>0</v>
      </c>
      <c r="J2182" s="47" t="s">
        <v>6185</v>
      </c>
      <c r="K2182" s="610"/>
    </row>
    <row r="2183" spans="1:12">
      <c r="A2183" s="37">
        <v>16240</v>
      </c>
      <c r="B2183" s="455" t="s">
        <v>133</v>
      </c>
      <c r="C2183" s="18" t="s">
        <v>2602</v>
      </c>
      <c r="D2183" s="610" t="str">
        <f t="shared" ref="D2183:D2246" si="160">HYPERLINK(J2183,"Фото")</f>
        <v>Фото</v>
      </c>
      <c r="E2183" s="235" t="s">
        <v>351</v>
      </c>
      <c r="F2183" s="65">
        <v>5.5</v>
      </c>
      <c r="G2183" s="48">
        <f t="shared" si="159"/>
        <v>205.14999999999998</v>
      </c>
      <c r="H2183" s="77"/>
      <c r="I2183" s="47">
        <f t="shared" si="158"/>
        <v>0</v>
      </c>
      <c r="J2183" s="47" t="s">
        <v>6186</v>
      </c>
      <c r="K2183" s="610"/>
    </row>
    <row r="2184" spans="1:12">
      <c r="A2184" s="37">
        <v>12337</v>
      </c>
      <c r="B2184" s="347" t="s">
        <v>89</v>
      </c>
      <c r="C2184" s="18" t="s">
        <v>611</v>
      </c>
      <c r="D2184" s="610" t="str">
        <f t="shared" si="160"/>
        <v>Фото</v>
      </c>
      <c r="E2184" s="235" t="s">
        <v>351</v>
      </c>
      <c r="F2184" s="65">
        <v>2.5</v>
      </c>
      <c r="G2184" s="48">
        <f t="shared" si="159"/>
        <v>93.25</v>
      </c>
      <c r="H2184" s="77"/>
      <c r="I2184" s="47">
        <f t="shared" si="158"/>
        <v>0</v>
      </c>
      <c r="J2184" s="47" t="s">
        <v>6183</v>
      </c>
      <c r="K2184" s="610"/>
    </row>
    <row r="2185" spans="1:12">
      <c r="A2185" s="37">
        <v>12021</v>
      </c>
      <c r="B2185" s="333" t="s">
        <v>135</v>
      </c>
      <c r="C2185" s="18" t="s">
        <v>602</v>
      </c>
      <c r="D2185" s="610" t="str">
        <f t="shared" si="160"/>
        <v>Фото</v>
      </c>
      <c r="E2185" s="235" t="s">
        <v>351</v>
      </c>
      <c r="F2185" s="65">
        <v>5</v>
      </c>
      <c r="G2185" s="48">
        <f t="shared" si="159"/>
        <v>186.5</v>
      </c>
      <c r="H2185" s="77"/>
      <c r="I2185" s="47">
        <f t="shared" si="158"/>
        <v>0</v>
      </c>
      <c r="J2185" s="47" t="s">
        <v>6184</v>
      </c>
      <c r="K2185" s="610"/>
      <c r="L2185" s="3"/>
    </row>
    <row r="2186" spans="1:12">
      <c r="A2186" s="37">
        <v>12296</v>
      </c>
      <c r="B2186" s="7" t="s">
        <v>137</v>
      </c>
      <c r="C2186" s="18" t="s">
        <v>2858</v>
      </c>
      <c r="D2186" s="610" t="str">
        <f t="shared" si="160"/>
        <v>Фото</v>
      </c>
      <c r="E2186" s="235" t="s">
        <v>351</v>
      </c>
      <c r="F2186" s="65">
        <v>2.5</v>
      </c>
      <c r="G2186" s="48">
        <f t="shared" si="159"/>
        <v>93.25</v>
      </c>
      <c r="H2186" s="77"/>
      <c r="I2186" s="47">
        <f t="shared" si="158"/>
        <v>0</v>
      </c>
      <c r="J2186" s="47" t="s">
        <v>8571</v>
      </c>
      <c r="K2186" s="610"/>
      <c r="L2186" s="3"/>
    </row>
    <row r="2187" spans="1:12">
      <c r="A2187" s="37">
        <v>16249</v>
      </c>
      <c r="B2187" s="455" t="s">
        <v>133</v>
      </c>
      <c r="C2187" s="18" t="s">
        <v>4130</v>
      </c>
      <c r="D2187" s="610" t="str">
        <f t="shared" si="160"/>
        <v>Фото</v>
      </c>
      <c r="E2187" s="235" t="s">
        <v>351</v>
      </c>
      <c r="F2187" s="65">
        <v>2.5</v>
      </c>
      <c r="G2187" s="48">
        <f t="shared" si="159"/>
        <v>93.25</v>
      </c>
      <c r="H2187" s="77"/>
      <c r="I2187" s="47">
        <f t="shared" si="158"/>
        <v>0</v>
      </c>
      <c r="J2187" s="47" t="s">
        <v>6198</v>
      </c>
      <c r="K2187" s="610"/>
    </row>
    <row r="2188" spans="1:12">
      <c r="A2188" s="37">
        <v>40703</v>
      </c>
      <c r="B2188" s="455" t="s">
        <v>133</v>
      </c>
      <c r="C2188" s="21" t="s">
        <v>203</v>
      </c>
      <c r="D2188" s="610" t="str">
        <f t="shared" si="160"/>
        <v>Фото</v>
      </c>
      <c r="E2188" s="239" t="s">
        <v>351</v>
      </c>
      <c r="F2188" s="49">
        <v>2.5</v>
      </c>
      <c r="G2188" s="48">
        <f t="shared" si="159"/>
        <v>93.25</v>
      </c>
      <c r="H2188" s="77"/>
      <c r="I2188" s="47">
        <f t="shared" ref="I2188:I2208" si="161">F2188*H2188</f>
        <v>0</v>
      </c>
      <c r="J2188" s="47" t="s">
        <v>6090</v>
      </c>
      <c r="K2188" s="610"/>
    </row>
    <row r="2189" spans="1:12">
      <c r="A2189" s="37">
        <v>16271</v>
      </c>
      <c r="B2189" s="24" t="s">
        <v>137</v>
      </c>
      <c r="C2189" s="18" t="s">
        <v>2988</v>
      </c>
      <c r="D2189" s="610" t="str">
        <f t="shared" si="160"/>
        <v>Фото</v>
      </c>
      <c r="E2189" s="533" t="s">
        <v>134</v>
      </c>
      <c r="F2189" s="65">
        <v>1</v>
      </c>
      <c r="G2189" s="48">
        <f t="shared" si="159"/>
        <v>37.299999999999997</v>
      </c>
      <c r="H2189" s="77"/>
      <c r="I2189" s="47">
        <f t="shared" si="161"/>
        <v>0</v>
      </c>
      <c r="J2189" s="47" t="s">
        <v>6109</v>
      </c>
      <c r="K2189" s="610"/>
    </row>
    <row r="2190" spans="1:12">
      <c r="A2190" s="37">
        <v>16279</v>
      </c>
      <c r="B2190" s="24" t="s">
        <v>137</v>
      </c>
      <c r="C2190" s="18" t="s">
        <v>2368</v>
      </c>
      <c r="D2190" s="610" t="str">
        <f t="shared" si="160"/>
        <v>Фото</v>
      </c>
      <c r="E2190" s="235" t="s">
        <v>351</v>
      </c>
      <c r="F2190" s="65">
        <v>10</v>
      </c>
      <c r="G2190" s="48">
        <f t="shared" si="159"/>
        <v>373</v>
      </c>
      <c r="H2190" s="77"/>
      <c r="I2190" s="47">
        <f t="shared" si="161"/>
        <v>0</v>
      </c>
      <c r="J2190" s="47" t="s">
        <v>5506</v>
      </c>
      <c r="K2190" s="610"/>
    </row>
    <row r="2191" spans="1:12">
      <c r="A2191" s="37">
        <v>13206</v>
      </c>
      <c r="B2191" s="24" t="s">
        <v>137</v>
      </c>
      <c r="C2191" s="18" t="s">
        <v>981</v>
      </c>
      <c r="D2191" s="610" t="str">
        <f t="shared" si="160"/>
        <v>Фото</v>
      </c>
      <c r="E2191" s="273" t="s">
        <v>351</v>
      </c>
      <c r="F2191" s="65">
        <v>15</v>
      </c>
      <c r="G2191" s="48">
        <f t="shared" si="159"/>
        <v>559.5</v>
      </c>
      <c r="H2191" s="77"/>
      <c r="I2191" s="47">
        <f t="shared" si="161"/>
        <v>0</v>
      </c>
      <c r="J2191" s="47" t="s">
        <v>5505</v>
      </c>
      <c r="K2191" s="610"/>
    </row>
    <row r="2192" spans="1:12">
      <c r="A2192" s="37">
        <v>12867</v>
      </c>
      <c r="B2192" s="24" t="s">
        <v>137</v>
      </c>
      <c r="C2192" s="18" t="s">
        <v>2992</v>
      </c>
      <c r="D2192" s="610" t="str">
        <f t="shared" si="160"/>
        <v>Фото</v>
      </c>
      <c r="E2192" s="273" t="s">
        <v>351</v>
      </c>
      <c r="F2192" s="65">
        <v>5</v>
      </c>
      <c r="G2192" s="48">
        <f t="shared" ref="G2192:G2208" si="162">I$2*F2192</f>
        <v>186.5</v>
      </c>
      <c r="H2192" s="77"/>
      <c r="I2192" s="47">
        <f t="shared" si="161"/>
        <v>0</v>
      </c>
      <c r="J2192" s="47" t="s">
        <v>8608</v>
      </c>
      <c r="K2192" s="610"/>
    </row>
    <row r="2193" spans="1:11">
      <c r="A2193" s="6">
        <v>12362</v>
      </c>
      <c r="B2193" s="2" t="s">
        <v>137</v>
      </c>
      <c r="C2193" s="31" t="s">
        <v>1445</v>
      </c>
      <c r="D2193" s="610" t="str">
        <f t="shared" si="160"/>
        <v>Фото</v>
      </c>
      <c r="E2193" s="72" t="s">
        <v>351</v>
      </c>
      <c r="F2193" s="51">
        <v>4</v>
      </c>
      <c r="G2193" s="48">
        <f t="shared" si="162"/>
        <v>149.19999999999999</v>
      </c>
      <c r="H2193" s="77"/>
      <c r="I2193" s="47">
        <f t="shared" si="161"/>
        <v>0</v>
      </c>
      <c r="J2193" s="47" t="s">
        <v>6175</v>
      </c>
      <c r="K2193" s="610"/>
    </row>
    <row r="2194" spans="1:11">
      <c r="A2194" s="6">
        <v>28348</v>
      </c>
      <c r="B2194" s="23" t="s">
        <v>137</v>
      </c>
      <c r="C2194" s="31" t="s">
        <v>998</v>
      </c>
      <c r="D2194" s="610" t="str">
        <f t="shared" si="160"/>
        <v>Фото</v>
      </c>
      <c r="E2194" s="72" t="s">
        <v>351</v>
      </c>
      <c r="F2194" s="51">
        <v>3</v>
      </c>
      <c r="G2194" s="48">
        <f t="shared" si="162"/>
        <v>111.89999999999999</v>
      </c>
      <c r="H2194" s="77"/>
      <c r="I2194" s="47">
        <f t="shared" si="161"/>
        <v>0</v>
      </c>
      <c r="J2194" s="47" t="s">
        <v>6176</v>
      </c>
      <c r="K2194" s="610"/>
    </row>
    <row r="2195" spans="1:11">
      <c r="A2195" s="37">
        <v>40637</v>
      </c>
      <c r="B2195" s="24" t="s">
        <v>137</v>
      </c>
      <c r="C2195" s="18" t="s">
        <v>1450</v>
      </c>
      <c r="D2195" s="610" t="str">
        <f t="shared" si="160"/>
        <v>Фото</v>
      </c>
      <c r="E2195" s="235" t="s">
        <v>351</v>
      </c>
      <c r="F2195" s="65">
        <v>7</v>
      </c>
      <c r="G2195" s="48">
        <f t="shared" si="162"/>
        <v>261.09999999999997</v>
      </c>
      <c r="H2195" s="75"/>
      <c r="I2195" s="47">
        <f t="shared" si="161"/>
        <v>0</v>
      </c>
      <c r="J2195" s="47" t="s">
        <v>6178</v>
      </c>
      <c r="K2195" s="610"/>
    </row>
    <row r="2196" spans="1:11">
      <c r="A2196" s="37">
        <v>29998</v>
      </c>
      <c r="B2196" s="9" t="s">
        <v>32</v>
      </c>
      <c r="C2196" s="18" t="s">
        <v>2842</v>
      </c>
      <c r="D2196" s="610" t="str">
        <f t="shared" si="160"/>
        <v>Фото</v>
      </c>
      <c r="E2196" s="235" t="s">
        <v>351</v>
      </c>
      <c r="F2196" s="65">
        <v>3.5</v>
      </c>
      <c r="G2196" s="48">
        <f t="shared" si="162"/>
        <v>130.54999999999998</v>
      </c>
      <c r="H2196" s="75"/>
      <c r="I2196" s="47">
        <f t="shared" si="161"/>
        <v>0</v>
      </c>
      <c r="J2196" s="47" t="s">
        <v>6177</v>
      </c>
      <c r="K2196" s="610"/>
    </row>
    <row r="2197" spans="1:11">
      <c r="A2197" s="37">
        <v>16301</v>
      </c>
      <c r="B2197" s="7" t="s">
        <v>137</v>
      </c>
      <c r="C2197" s="18" t="s">
        <v>3134</v>
      </c>
      <c r="D2197" s="610" t="str">
        <f t="shared" si="160"/>
        <v>Фото</v>
      </c>
      <c r="E2197" s="235" t="s">
        <v>351</v>
      </c>
      <c r="F2197" s="65">
        <v>2.2000000000000002</v>
      </c>
      <c r="G2197" s="48">
        <f t="shared" si="162"/>
        <v>82.06</v>
      </c>
      <c r="H2197" s="75"/>
      <c r="I2197" s="47">
        <f t="shared" si="161"/>
        <v>0</v>
      </c>
      <c r="J2197" s="47" t="s">
        <v>6202</v>
      </c>
      <c r="K2197" s="610"/>
    </row>
    <row r="2198" spans="1:11">
      <c r="A2198" s="37">
        <v>16309</v>
      </c>
      <c r="B2198" s="7" t="s">
        <v>137</v>
      </c>
      <c r="C2198" s="481" t="s">
        <v>3242</v>
      </c>
      <c r="D2198" s="610" t="str">
        <f t="shared" si="160"/>
        <v>Фото</v>
      </c>
      <c r="E2198" s="235" t="s">
        <v>351</v>
      </c>
      <c r="F2198" s="65">
        <v>1.5</v>
      </c>
      <c r="G2198" s="48">
        <f t="shared" si="162"/>
        <v>55.949999999999996</v>
      </c>
      <c r="H2198" s="75"/>
      <c r="I2198" s="47">
        <f t="shared" si="161"/>
        <v>0</v>
      </c>
      <c r="J2198" s="47" t="s">
        <v>6203</v>
      </c>
      <c r="K2198" s="610"/>
    </row>
    <row r="2199" spans="1:11">
      <c r="A2199" s="37">
        <v>34115</v>
      </c>
      <c r="B2199" s="7" t="s">
        <v>137</v>
      </c>
      <c r="C2199" s="18" t="s">
        <v>982</v>
      </c>
      <c r="D2199" s="610" t="str">
        <f t="shared" si="160"/>
        <v>Фото</v>
      </c>
      <c r="E2199" s="235" t="s">
        <v>351</v>
      </c>
      <c r="F2199" s="65">
        <v>1.5</v>
      </c>
      <c r="G2199" s="48">
        <f t="shared" si="162"/>
        <v>55.949999999999996</v>
      </c>
      <c r="H2199" s="75"/>
      <c r="I2199" s="47">
        <f t="shared" si="161"/>
        <v>0</v>
      </c>
      <c r="J2199" s="47" t="s">
        <v>6204</v>
      </c>
      <c r="K2199" s="610"/>
    </row>
    <row r="2200" spans="1:11">
      <c r="A2200" s="37">
        <v>12921</v>
      </c>
      <c r="B2200" s="455" t="s">
        <v>133</v>
      </c>
      <c r="C2200" s="18" t="s">
        <v>3298</v>
      </c>
      <c r="D2200" s="610" t="str">
        <f t="shared" si="160"/>
        <v>Фото</v>
      </c>
      <c r="E2200" s="235" t="s">
        <v>351</v>
      </c>
      <c r="F2200" s="65">
        <v>2.2999999999999998</v>
      </c>
      <c r="G2200" s="48">
        <f t="shared" si="162"/>
        <v>85.789999999999992</v>
      </c>
      <c r="H2200" s="75"/>
      <c r="I2200" s="47">
        <f t="shared" si="161"/>
        <v>0</v>
      </c>
      <c r="J2200" s="47" t="s">
        <v>8649</v>
      </c>
      <c r="K2200" s="610"/>
    </row>
    <row r="2201" spans="1:11">
      <c r="A2201" s="37">
        <v>12330</v>
      </c>
      <c r="B2201" s="349" t="s">
        <v>32</v>
      </c>
      <c r="C2201" s="18" t="s">
        <v>1446</v>
      </c>
      <c r="D2201" s="610" t="str">
        <f t="shared" si="160"/>
        <v>Фото</v>
      </c>
      <c r="E2201" s="235" t="s">
        <v>351</v>
      </c>
      <c r="F2201" s="65">
        <v>11</v>
      </c>
      <c r="G2201" s="48">
        <f t="shared" si="162"/>
        <v>410.29999999999995</v>
      </c>
      <c r="H2201" s="75"/>
      <c r="I2201" s="47">
        <f t="shared" si="161"/>
        <v>0</v>
      </c>
      <c r="J2201" s="47" t="s">
        <v>5508</v>
      </c>
      <c r="K2201" s="610"/>
    </row>
    <row r="2202" spans="1:11">
      <c r="A2202" s="37">
        <v>12558</v>
      </c>
      <c r="B2202" s="24" t="s">
        <v>137</v>
      </c>
      <c r="C2202" s="18" t="s">
        <v>2475</v>
      </c>
      <c r="D2202" s="610" t="str">
        <f t="shared" si="160"/>
        <v>Фото</v>
      </c>
      <c r="E2202" s="235" t="s">
        <v>351</v>
      </c>
      <c r="F2202" s="65">
        <v>8</v>
      </c>
      <c r="G2202" s="48">
        <f t="shared" si="162"/>
        <v>298.39999999999998</v>
      </c>
      <c r="H2202" s="75"/>
      <c r="I2202" s="47">
        <f t="shared" si="161"/>
        <v>0</v>
      </c>
      <c r="J2202" s="47" t="s">
        <v>6179</v>
      </c>
      <c r="K2202" s="610"/>
    </row>
    <row r="2203" spans="1:11">
      <c r="A2203" s="37">
        <v>12047</v>
      </c>
      <c r="B2203" s="9" t="s">
        <v>137</v>
      </c>
      <c r="C2203" s="18" t="s">
        <v>2452</v>
      </c>
      <c r="D2203" s="610" t="str">
        <f t="shared" si="160"/>
        <v>Фото</v>
      </c>
      <c r="E2203" s="235" t="s">
        <v>351</v>
      </c>
      <c r="F2203" s="65">
        <v>3</v>
      </c>
      <c r="G2203" s="48">
        <f t="shared" si="162"/>
        <v>111.89999999999999</v>
      </c>
      <c r="H2203" s="75"/>
      <c r="I2203" s="47">
        <f t="shared" si="161"/>
        <v>0</v>
      </c>
      <c r="J2203" s="47" t="s">
        <v>8061</v>
      </c>
      <c r="K2203" s="610"/>
    </row>
    <row r="2204" spans="1:11">
      <c r="A2204" s="10">
        <v>19279</v>
      </c>
      <c r="B2204" s="455" t="s">
        <v>133</v>
      </c>
      <c r="C2204" s="19" t="s">
        <v>996</v>
      </c>
      <c r="D2204" s="610" t="str">
        <f t="shared" si="160"/>
        <v>Фото</v>
      </c>
      <c r="E2204" s="235" t="s">
        <v>351</v>
      </c>
      <c r="F2204" s="52">
        <v>3.8</v>
      </c>
      <c r="G2204" s="48">
        <f t="shared" si="162"/>
        <v>141.73999999999998</v>
      </c>
      <c r="H2204" s="75"/>
      <c r="I2204" s="47">
        <f t="shared" si="161"/>
        <v>0</v>
      </c>
      <c r="J2204" s="47" t="s">
        <v>6191</v>
      </c>
      <c r="K2204" s="610"/>
    </row>
    <row r="2205" spans="1:11">
      <c r="A2205" s="10">
        <v>19280</v>
      </c>
      <c r="B2205" s="455" t="s">
        <v>133</v>
      </c>
      <c r="C2205" s="19" t="s">
        <v>997</v>
      </c>
      <c r="D2205" s="610" t="str">
        <f t="shared" si="160"/>
        <v>Фото</v>
      </c>
      <c r="E2205" s="235" t="s">
        <v>351</v>
      </c>
      <c r="F2205" s="52">
        <v>3.8</v>
      </c>
      <c r="G2205" s="48">
        <f t="shared" si="162"/>
        <v>141.73999999999998</v>
      </c>
      <c r="H2205" s="75"/>
      <c r="I2205" s="47">
        <f t="shared" si="161"/>
        <v>0</v>
      </c>
      <c r="J2205" s="47" t="s">
        <v>6192</v>
      </c>
      <c r="K2205" s="610"/>
    </row>
    <row r="2206" spans="1:11">
      <c r="A2206" s="10">
        <v>11960</v>
      </c>
      <c r="B2206" s="320" t="s">
        <v>140</v>
      </c>
      <c r="C2206" s="19" t="s">
        <v>2377</v>
      </c>
      <c r="D2206" s="610" t="str">
        <f t="shared" si="160"/>
        <v>Фото</v>
      </c>
      <c r="E2206" s="235" t="s">
        <v>351</v>
      </c>
      <c r="F2206" s="52">
        <v>6.5</v>
      </c>
      <c r="G2206" s="48">
        <f t="shared" si="162"/>
        <v>242.45</v>
      </c>
      <c r="H2206" s="75"/>
      <c r="I2206" s="47">
        <f t="shared" si="161"/>
        <v>0</v>
      </c>
      <c r="J2206" s="47" t="s">
        <v>7856</v>
      </c>
      <c r="K2206" s="610"/>
    </row>
    <row r="2207" spans="1:11">
      <c r="A2207" s="10">
        <v>11777</v>
      </c>
      <c r="B2207" s="9" t="s">
        <v>137</v>
      </c>
      <c r="C2207" s="19" t="s">
        <v>2378</v>
      </c>
      <c r="D2207" s="610" t="str">
        <f t="shared" si="160"/>
        <v>Фото</v>
      </c>
      <c r="E2207" s="235" t="s">
        <v>351</v>
      </c>
      <c r="F2207" s="52">
        <v>3.5</v>
      </c>
      <c r="G2207" s="48">
        <f t="shared" si="162"/>
        <v>130.54999999999998</v>
      </c>
      <c r="H2207" s="75"/>
      <c r="I2207" s="47">
        <f t="shared" si="161"/>
        <v>0</v>
      </c>
      <c r="J2207" s="47" t="s">
        <v>7441</v>
      </c>
      <c r="K2207" s="610"/>
    </row>
    <row r="2208" spans="1:11" ht="14.4">
      <c r="A2208" s="43">
        <v>40699</v>
      </c>
      <c r="B2208" s="455" t="s">
        <v>133</v>
      </c>
      <c r="C2208" s="18" t="s">
        <v>3605</v>
      </c>
      <c r="D2208" s="610" t="str">
        <f t="shared" si="160"/>
        <v>Фото</v>
      </c>
      <c r="E2208" s="235" t="s">
        <v>351</v>
      </c>
      <c r="F2208" s="65">
        <v>1.5</v>
      </c>
      <c r="G2208" s="48">
        <f t="shared" si="162"/>
        <v>55.949999999999996</v>
      </c>
      <c r="H2208" s="75"/>
      <c r="I2208" s="47">
        <f t="shared" si="161"/>
        <v>0</v>
      </c>
      <c r="J2208" s="47" t="s">
        <v>6110</v>
      </c>
      <c r="K2208" s="610"/>
    </row>
    <row r="2209" spans="1:12" s="272" customFormat="1" ht="17.399999999999999">
      <c r="A2209" s="223"/>
      <c r="B2209" s="579" t="s">
        <v>1656</v>
      </c>
      <c r="C2209" s="580" t="s">
        <v>705</v>
      </c>
      <c r="D2209" s="610"/>
      <c r="E2209" s="237"/>
      <c r="F2209" s="225"/>
      <c r="G2209" s="147"/>
      <c r="H2209" s="226"/>
      <c r="I2209" s="149"/>
      <c r="J2209" s="149" t="e">
        <v>#N/A</v>
      </c>
      <c r="K2209" s="610"/>
      <c r="L2209" s="271"/>
    </row>
    <row r="2210" spans="1:12" ht="123" customHeight="1">
      <c r="A2210" s="6"/>
      <c r="C2210" s="100"/>
      <c r="D2210" s="610"/>
      <c r="E2210" s="238"/>
      <c r="F2210" s="104"/>
      <c r="G2210" s="105"/>
      <c r="H2210" s="106"/>
      <c r="I2210" s="107"/>
      <c r="J2210" s="107" t="e">
        <v>#N/A</v>
      </c>
      <c r="K2210" s="610"/>
    </row>
    <row r="2211" spans="1:12">
      <c r="A2211" s="37">
        <v>16007</v>
      </c>
      <c r="B2211" s="333" t="s">
        <v>135</v>
      </c>
      <c r="C2211" s="18" t="s">
        <v>2216</v>
      </c>
      <c r="D2211" s="610" t="str">
        <f t="shared" si="160"/>
        <v>Фото</v>
      </c>
      <c r="E2211" s="355" t="s">
        <v>351</v>
      </c>
      <c r="F2211" s="65">
        <v>14.5</v>
      </c>
      <c r="G2211" s="48">
        <f t="shared" ref="G2211:G2240" si="163">I$2*F2211</f>
        <v>540.84999999999991</v>
      </c>
      <c r="H2211" s="75"/>
      <c r="I2211" s="47">
        <f t="shared" ref="I2211:I2219" si="164">F2211*H2211</f>
        <v>0</v>
      </c>
      <c r="J2211" s="47" t="s">
        <v>5489</v>
      </c>
      <c r="K2211" s="610"/>
    </row>
    <row r="2212" spans="1:12">
      <c r="A2212" s="37">
        <v>16006</v>
      </c>
      <c r="B2212" s="24" t="s">
        <v>137</v>
      </c>
      <c r="C2212" s="18" t="s">
        <v>2379</v>
      </c>
      <c r="D2212" s="610" t="str">
        <f t="shared" si="160"/>
        <v>Фото</v>
      </c>
      <c r="E2212" s="235" t="s">
        <v>351</v>
      </c>
      <c r="F2212" s="65">
        <v>7.5</v>
      </c>
      <c r="G2212" s="48">
        <f t="shared" si="163"/>
        <v>279.75</v>
      </c>
      <c r="H2212" s="75"/>
      <c r="I2212" s="47">
        <f t="shared" si="164"/>
        <v>0</v>
      </c>
      <c r="J2212" s="47" t="s">
        <v>7811</v>
      </c>
      <c r="K2212" s="610"/>
    </row>
    <row r="2213" spans="1:12">
      <c r="A2213" s="489">
        <v>11566</v>
      </c>
      <c r="B2213" s="347" t="s">
        <v>702</v>
      </c>
      <c r="C2213" s="21" t="s">
        <v>2891</v>
      </c>
      <c r="D2213" s="610" t="str">
        <f t="shared" si="160"/>
        <v>Фото</v>
      </c>
      <c r="E2213" s="72" t="s">
        <v>351</v>
      </c>
      <c r="F2213" s="52">
        <v>9</v>
      </c>
      <c r="G2213" s="48">
        <f t="shared" si="163"/>
        <v>335.7</v>
      </c>
      <c r="H2213" s="75"/>
      <c r="I2213" s="47">
        <f t="shared" si="164"/>
        <v>0</v>
      </c>
      <c r="J2213" s="47" t="s">
        <v>6116</v>
      </c>
      <c r="K2213" s="610"/>
    </row>
    <row r="2214" spans="1:12">
      <c r="A2214" s="37">
        <v>16015</v>
      </c>
      <c r="B2214" s="24" t="s">
        <v>137</v>
      </c>
      <c r="C2214" s="18" t="s">
        <v>2747</v>
      </c>
      <c r="D2214" s="610" t="str">
        <f t="shared" si="160"/>
        <v>Фото</v>
      </c>
      <c r="E2214" s="235" t="s">
        <v>351</v>
      </c>
      <c r="F2214" s="49">
        <v>9</v>
      </c>
      <c r="G2214" s="48">
        <f t="shared" si="163"/>
        <v>335.7</v>
      </c>
      <c r="H2214" s="75"/>
      <c r="I2214" s="47">
        <f t="shared" si="164"/>
        <v>0</v>
      </c>
      <c r="J2214" s="47" t="s">
        <v>5490</v>
      </c>
      <c r="K2214" s="610"/>
    </row>
    <row r="2215" spans="1:12">
      <c r="A2215" s="37">
        <v>11755</v>
      </c>
      <c r="B2215" s="455" t="s">
        <v>133</v>
      </c>
      <c r="C2215" s="18" t="s">
        <v>1846</v>
      </c>
      <c r="D2215" s="610" t="str">
        <f t="shared" si="160"/>
        <v>Фото</v>
      </c>
      <c r="E2215" s="235" t="s">
        <v>351</v>
      </c>
      <c r="F2215" s="49">
        <v>22</v>
      </c>
      <c r="G2215" s="48">
        <f t="shared" si="163"/>
        <v>820.59999999999991</v>
      </c>
      <c r="H2215" s="75"/>
      <c r="I2215" s="47">
        <f t="shared" si="164"/>
        <v>0</v>
      </c>
      <c r="J2215" s="47" t="s">
        <v>7451</v>
      </c>
      <c r="K2215" s="610"/>
    </row>
    <row r="2216" spans="1:12">
      <c r="A2216" s="37">
        <v>16040</v>
      </c>
      <c r="B2216" s="24" t="s">
        <v>137</v>
      </c>
      <c r="C2216" s="18" t="s">
        <v>4469</v>
      </c>
      <c r="D2216" s="610" t="str">
        <f t="shared" si="160"/>
        <v>Фото</v>
      </c>
      <c r="E2216" s="235" t="s">
        <v>351</v>
      </c>
      <c r="F2216" s="65">
        <v>6</v>
      </c>
      <c r="G2216" s="48">
        <f t="shared" si="163"/>
        <v>223.79999999999998</v>
      </c>
      <c r="H2216" s="75"/>
      <c r="I2216" s="47">
        <f t="shared" si="164"/>
        <v>0</v>
      </c>
      <c r="J2216" s="47" t="s">
        <v>6221</v>
      </c>
      <c r="K2216" s="610"/>
    </row>
    <row r="2217" spans="1:12">
      <c r="A2217" s="10">
        <v>19286</v>
      </c>
      <c r="B2217" s="24" t="s">
        <v>137</v>
      </c>
      <c r="C2217" s="20" t="s">
        <v>4016</v>
      </c>
      <c r="D2217" s="610" t="str">
        <f t="shared" si="160"/>
        <v>Фото</v>
      </c>
      <c r="E2217" s="235" t="s">
        <v>351</v>
      </c>
      <c r="F2217" s="52">
        <v>7.5</v>
      </c>
      <c r="G2217" s="48">
        <f t="shared" si="163"/>
        <v>279.75</v>
      </c>
      <c r="H2217" s="75"/>
      <c r="I2217" s="47">
        <f t="shared" si="164"/>
        <v>0</v>
      </c>
      <c r="J2217" s="47" t="s">
        <v>6220</v>
      </c>
      <c r="K2217" s="610"/>
    </row>
    <row r="2218" spans="1:12">
      <c r="A2218" s="10">
        <v>13787</v>
      </c>
      <c r="B2218" s="320" t="s">
        <v>140</v>
      </c>
      <c r="C2218" s="20" t="s">
        <v>3790</v>
      </c>
      <c r="D2218" s="610"/>
      <c r="E2218" s="355" t="s">
        <v>351</v>
      </c>
      <c r="F2218" s="52">
        <v>22</v>
      </c>
      <c r="G2218" s="48">
        <f t="shared" si="163"/>
        <v>820.59999999999991</v>
      </c>
      <c r="H2218" s="75"/>
      <c r="I2218" s="47">
        <f t="shared" si="164"/>
        <v>0</v>
      </c>
      <c r="J2218" s="47" t="e">
        <v>#N/A</v>
      </c>
      <c r="K2218" s="610"/>
    </row>
    <row r="2219" spans="1:12">
      <c r="A2219" s="8">
        <v>19304</v>
      </c>
      <c r="B2219" s="23" t="s">
        <v>31</v>
      </c>
      <c r="C2219" s="32" t="s">
        <v>4470</v>
      </c>
      <c r="D2219" s="610" t="str">
        <f t="shared" si="160"/>
        <v>Фото</v>
      </c>
      <c r="E2219" s="235" t="s">
        <v>351</v>
      </c>
      <c r="F2219" s="51">
        <v>35</v>
      </c>
      <c r="G2219" s="48">
        <f t="shared" si="163"/>
        <v>1305.5</v>
      </c>
      <c r="H2219" s="75"/>
      <c r="I2219" s="47">
        <f t="shared" si="164"/>
        <v>0</v>
      </c>
      <c r="J2219" s="47" t="s">
        <v>5474</v>
      </c>
      <c r="K2219" s="610"/>
    </row>
    <row r="2220" spans="1:12">
      <c r="A2220" s="6">
        <v>34061</v>
      </c>
      <c r="B2220" s="455" t="s">
        <v>133</v>
      </c>
      <c r="C2220" s="31" t="s">
        <v>3637</v>
      </c>
      <c r="D2220" s="610" t="str">
        <f t="shared" si="160"/>
        <v>Фото</v>
      </c>
      <c r="E2220" s="344" t="s">
        <v>741</v>
      </c>
      <c r="F2220" s="51">
        <v>45</v>
      </c>
      <c r="G2220" s="48">
        <f t="shared" si="163"/>
        <v>1678.4999999999998</v>
      </c>
      <c r="H2220" s="75"/>
      <c r="I2220" s="47">
        <v>0</v>
      </c>
      <c r="J2220" s="47" t="s">
        <v>5472</v>
      </c>
      <c r="K2220" s="610"/>
    </row>
    <row r="2221" spans="1:12">
      <c r="A2221" s="37">
        <v>11550</v>
      </c>
      <c r="B2221" s="234" t="s">
        <v>137</v>
      </c>
      <c r="C2221" s="18" t="s">
        <v>1001</v>
      </c>
      <c r="D2221" s="610" t="str">
        <f t="shared" si="160"/>
        <v>Фото</v>
      </c>
      <c r="E2221" s="235" t="s">
        <v>351</v>
      </c>
      <c r="F2221" s="65">
        <v>20</v>
      </c>
      <c r="G2221" s="48">
        <f t="shared" si="163"/>
        <v>746</v>
      </c>
      <c r="H2221" s="75"/>
      <c r="I2221" s="47">
        <f t="shared" ref="I2221:I2226" si="165">F2221*H2221</f>
        <v>0</v>
      </c>
      <c r="J2221" s="47" t="s">
        <v>5473</v>
      </c>
      <c r="K2221" s="610"/>
    </row>
    <row r="2222" spans="1:12">
      <c r="A2222" s="37">
        <v>16058</v>
      </c>
      <c r="B2222" s="24" t="s">
        <v>137</v>
      </c>
      <c r="C2222" s="18" t="s">
        <v>1012</v>
      </c>
      <c r="D2222" s="610" t="str">
        <f t="shared" si="160"/>
        <v>Фото</v>
      </c>
      <c r="E2222" s="235" t="s">
        <v>351</v>
      </c>
      <c r="F2222" s="65">
        <v>5</v>
      </c>
      <c r="G2222" s="48">
        <f t="shared" si="163"/>
        <v>186.5</v>
      </c>
      <c r="H2222" s="75"/>
      <c r="I2222" s="47">
        <f t="shared" si="165"/>
        <v>0</v>
      </c>
      <c r="J2222" s="47" t="s">
        <v>6218</v>
      </c>
      <c r="K2222" s="610"/>
    </row>
    <row r="2223" spans="1:12">
      <c r="A2223" s="6">
        <v>34131</v>
      </c>
      <c r="B2223" s="23" t="s">
        <v>137</v>
      </c>
      <c r="C2223" s="17" t="s">
        <v>3431</v>
      </c>
      <c r="D2223" s="610" t="str">
        <f t="shared" si="160"/>
        <v>Фото</v>
      </c>
      <c r="E2223" s="72" t="s">
        <v>351</v>
      </c>
      <c r="F2223" s="51">
        <v>2.8</v>
      </c>
      <c r="G2223" s="48">
        <f t="shared" si="163"/>
        <v>104.43999999999998</v>
      </c>
      <c r="H2223" s="75"/>
      <c r="I2223" s="47">
        <f t="shared" si="165"/>
        <v>0</v>
      </c>
      <c r="J2223" s="47" t="s">
        <v>6219</v>
      </c>
      <c r="K2223" s="610"/>
    </row>
    <row r="2224" spans="1:12">
      <c r="A2224" s="10">
        <v>19285</v>
      </c>
      <c r="B2224" s="462" t="s">
        <v>133</v>
      </c>
      <c r="C2224" s="20" t="s">
        <v>3543</v>
      </c>
      <c r="D2224" s="610" t="str">
        <f t="shared" si="160"/>
        <v>Фото</v>
      </c>
      <c r="E2224" s="539" t="s">
        <v>134</v>
      </c>
      <c r="F2224" s="52">
        <v>14</v>
      </c>
      <c r="G2224" s="48">
        <f t="shared" si="163"/>
        <v>522.19999999999993</v>
      </c>
      <c r="H2224" s="75"/>
      <c r="I2224" s="47">
        <f t="shared" si="165"/>
        <v>0</v>
      </c>
      <c r="J2224" s="47" t="s">
        <v>8143</v>
      </c>
      <c r="K2224" s="610"/>
    </row>
    <row r="2225" spans="1:12">
      <c r="A2225" s="10">
        <v>12766</v>
      </c>
      <c r="B2225" s="347" t="s">
        <v>538</v>
      </c>
      <c r="C2225" s="20" t="s">
        <v>3382</v>
      </c>
      <c r="D2225" s="610" t="str">
        <f t="shared" si="160"/>
        <v>Фото</v>
      </c>
      <c r="E2225" s="355" t="s">
        <v>351</v>
      </c>
      <c r="F2225" s="52">
        <v>15</v>
      </c>
      <c r="G2225" s="48">
        <f t="shared" si="163"/>
        <v>559.5</v>
      </c>
      <c r="H2225" s="75"/>
      <c r="I2225" s="47">
        <f t="shared" si="165"/>
        <v>0</v>
      </c>
      <c r="J2225" s="47" t="s">
        <v>8503</v>
      </c>
      <c r="K2225" s="610"/>
    </row>
    <row r="2226" spans="1:12">
      <c r="A2226" s="10">
        <v>40482</v>
      </c>
      <c r="B2226" s="234" t="s">
        <v>137</v>
      </c>
      <c r="C2226" s="20" t="s">
        <v>1013</v>
      </c>
      <c r="D2226" s="610" t="str">
        <f t="shared" si="160"/>
        <v>Фото</v>
      </c>
      <c r="E2226" s="235" t="s">
        <v>351</v>
      </c>
      <c r="F2226" s="52">
        <v>0.3</v>
      </c>
      <c r="G2226" s="48">
        <f t="shared" si="163"/>
        <v>11.19</v>
      </c>
      <c r="H2226" s="75"/>
      <c r="I2226" s="47">
        <f t="shared" si="165"/>
        <v>0</v>
      </c>
      <c r="J2226" s="47" t="s">
        <v>6256</v>
      </c>
      <c r="K2226" s="610"/>
    </row>
    <row r="2227" spans="1:12">
      <c r="A2227" s="37">
        <v>16093</v>
      </c>
      <c r="B2227" s="458" t="s">
        <v>137</v>
      </c>
      <c r="C2227" s="18" t="s">
        <v>4218</v>
      </c>
      <c r="D2227" s="610" t="str">
        <f t="shared" si="160"/>
        <v>Фото</v>
      </c>
      <c r="E2227" s="355" t="s">
        <v>351</v>
      </c>
      <c r="F2227" s="65">
        <v>45</v>
      </c>
      <c r="G2227" s="48">
        <f t="shared" si="163"/>
        <v>1678.4999999999998</v>
      </c>
      <c r="H2227" s="75"/>
      <c r="I2227" s="47">
        <v>0</v>
      </c>
      <c r="J2227" s="47" t="s">
        <v>5464</v>
      </c>
      <c r="K2227" s="610"/>
    </row>
    <row r="2228" spans="1:12">
      <c r="A2228" s="8">
        <v>14405</v>
      </c>
      <c r="B2228" s="333" t="s">
        <v>27</v>
      </c>
      <c r="C2228" s="20" t="s">
        <v>1014</v>
      </c>
      <c r="D2228" s="610" t="str">
        <f t="shared" si="160"/>
        <v>Фото</v>
      </c>
      <c r="E2228" s="235" t="s">
        <v>351</v>
      </c>
      <c r="F2228" s="51">
        <v>22.5</v>
      </c>
      <c r="G2228" s="48">
        <f t="shared" si="163"/>
        <v>839.24999999999989</v>
      </c>
      <c r="H2228" s="75"/>
      <c r="I2228" s="47">
        <f t="shared" ref="I2228:I2259" si="166">F2228*H2228</f>
        <v>0</v>
      </c>
      <c r="J2228" s="47" t="s">
        <v>5465</v>
      </c>
      <c r="K2228" s="610"/>
    </row>
    <row r="2229" spans="1:12">
      <c r="A2229" s="37">
        <v>16094</v>
      </c>
      <c r="B2229" s="333" t="s">
        <v>27</v>
      </c>
      <c r="C2229" s="18" t="s">
        <v>1015</v>
      </c>
      <c r="D2229" s="610" t="str">
        <f t="shared" si="160"/>
        <v>Фото</v>
      </c>
      <c r="E2229" s="235" t="s">
        <v>351</v>
      </c>
      <c r="F2229" s="65">
        <v>25</v>
      </c>
      <c r="G2229" s="48">
        <f t="shared" si="163"/>
        <v>932.49999999999989</v>
      </c>
      <c r="H2229" s="75"/>
      <c r="I2229" s="47">
        <f t="shared" si="166"/>
        <v>0</v>
      </c>
      <c r="J2229" s="47" t="s">
        <v>5466</v>
      </c>
      <c r="K2229" s="610"/>
    </row>
    <row r="2230" spans="1:12">
      <c r="A2230" s="8">
        <v>12783</v>
      </c>
      <c r="B2230" s="455" t="s">
        <v>133</v>
      </c>
      <c r="C2230" s="20" t="s">
        <v>3427</v>
      </c>
      <c r="D2230" s="610" t="str">
        <f t="shared" si="160"/>
        <v>Фото</v>
      </c>
      <c r="E2230" s="72" t="s">
        <v>351</v>
      </c>
      <c r="F2230" s="51">
        <v>5.5</v>
      </c>
      <c r="G2230" s="48">
        <f t="shared" si="163"/>
        <v>205.14999999999998</v>
      </c>
      <c r="H2230" s="77"/>
      <c r="I2230" s="47">
        <f t="shared" si="166"/>
        <v>0</v>
      </c>
      <c r="J2230" s="47" t="s">
        <v>8520</v>
      </c>
      <c r="K2230" s="610"/>
    </row>
    <row r="2231" spans="1:12">
      <c r="A2231" s="6">
        <v>40689</v>
      </c>
      <c r="B2231" s="24" t="s">
        <v>137</v>
      </c>
      <c r="C2231" s="17" t="s">
        <v>1016</v>
      </c>
      <c r="D2231" s="610" t="str">
        <f t="shared" si="160"/>
        <v>Фото</v>
      </c>
      <c r="E2231" s="72" t="s">
        <v>351</v>
      </c>
      <c r="F2231" s="51">
        <v>2.5</v>
      </c>
      <c r="G2231" s="48">
        <f t="shared" si="163"/>
        <v>93.25</v>
      </c>
      <c r="H2231" s="75"/>
      <c r="I2231" s="47">
        <f t="shared" si="166"/>
        <v>0</v>
      </c>
      <c r="J2231" s="47" t="s">
        <v>6231</v>
      </c>
      <c r="K2231" s="610"/>
    </row>
    <row r="2232" spans="1:12">
      <c r="A2232" s="6">
        <v>11955</v>
      </c>
      <c r="B2232" s="320" t="s">
        <v>140</v>
      </c>
      <c r="C2232" s="17" t="s">
        <v>2268</v>
      </c>
      <c r="D2232" s="610" t="str">
        <f t="shared" si="160"/>
        <v>Фото</v>
      </c>
      <c r="E2232" s="72" t="s">
        <v>351</v>
      </c>
      <c r="F2232" s="51">
        <v>5</v>
      </c>
      <c r="G2232" s="48">
        <f t="shared" si="163"/>
        <v>186.5</v>
      </c>
      <c r="H2232" s="75"/>
      <c r="I2232" s="47">
        <f t="shared" si="166"/>
        <v>0</v>
      </c>
      <c r="J2232" s="47" t="s">
        <v>7843</v>
      </c>
      <c r="K2232" s="610"/>
    </row>
    <row r="2233" spans="1:12">
      <c r="A2233" s="6">
        <v>34006</v>
      </c>
      <c r="B2233" s="455" t="s">
        <v>133</v>
      </c>
      <c r="C2233" s="17" t="s">
        <v>1017</v>
      </c>
      <c r="D2233" s="610" t="str">
        <f t="shared" si="160"/>
        <v>Фото</v>
      </c>
      <c r="E2233" s="533" t="s">
        <v>134</v>
      </c>
      <c r="F2233" s="51">
        <v>4.5</v>
      </c>
      <c r="G2233" s="48">
        <f t="shared" si="163"/>
        <v>167.85</v>
      </c>
      <c r="H2233" s="75"/>
      <c r="I2233" s="47">
        <f t="shared" si="166"/>
        <v>0</v>
      </c>
      <c r="J2233" s="47" t="s">
        <v>6230</v>
      </c>
      <c r="K2233" s="610"/>
    </row>
    <row r="2234" spans="1:12">
      <c r="A2234" s="6">
        <v>11936</v>
      </c>
      <c r="B2234" s="24" t="s">
        <v>137</v>
      </c>
      <c r="C2234" s="17" t="s">
        <v>1017</v>
      </c>
      <c r="D2234" s="610" t="str">
        <f t="shared" si="160"/>
        <v>Фото</v>
      </c>
      <c r="E2234" s="329" t="s">
        <v>351</v>
      </c>
      <c r="F2234" s="51">
        <v>2</v>
      </c>
      <c r="G2234" s="48">
        <f t="shared" si="163"/>
        <v>74.599999999999994</v>
      </c>
      <c r="H2234" s="75"/>
      <c r="I2234" s="47">
        <f t="shared" si="166"/>
        <v>0</v>
      </c>
      <c r="J2234" s="47" t="s">
        <v>7825</v>
      </c>
      <c r="K2234" s="610"/>
    </row>
    <row r="2235" spans="1:12">
      <c r="A2235" s="37">
        <v>16136</v>
      </c>
      <c r="B2235" s="24" t="s">
        <v>137</v>
      </c>
      <c r="C2235" s="18" t="s">
        <v>2393</v>
      </c>
      <c r="D2235" s="610" t="str">
        <f t="shared" si="160"/>
        <v>Фото</v>
      </c>
      <c r="E2235" s="355" t="s">
        <v>351</v>
      </c>
      <c r="F2235" s="65">
        <v>27</v>
      </c>
      <c r="G2235" s="48">
        <f t="shared" si="163"/>
        <v>1007.0999999999999</v>
      </c>
      <c r="H2235" s="75"/>
      <c r="I2235" s="47">
        <f t="shared" si="166"/>
        <v>0</v>
      </c>
      <c r="J2235" s="47" t="s">
        <v>5471</v>
      </c>
      <c r="K2235" s="610"/>
    </row>
    <row r="2236" spans="1:12">
      <c r="A2236" s="10">
        <v>40530</v>
      </c>
      <c r="B2236" s="24" t="s">
        <v>137</v>
      </c>
      <c r="C2236" s="19" t="s">
        <v>4406</v>
      </c>
      <c r="D2236" s="610" t="str">
        <f t="shared" si="160"/>
        <v>Фото</v>
      </c>
      <c r="E2236" s="239" t="s">
        <v>351</v>
      </c>
      <c r="F2236" s="52">
        <v>1.5</v>
      </c>
      <c r="G2236" s="48">
        <f t="shared" si="163"/>
        <v>55.949999999999996</v>
      </c>
      <c r="H2236" s="77"/>
      <c r="I2236" s="47">
        <f t="shared" si="166"/>
        <v>0</v>
      </c>
      <c r="J2236" s="47" t="s">
        <v>8043</v>
      </c>
      <c r="K2236" s="610"/>
      <c r="L2236" s="3"/>
    </row>
    <row r="2237" spans="1:12">
      <c r="A2237" s="8">
        <v>19294</v>
      </c>
      <c r="B2237" s="23" t="s">
        <v>137</v>
      </c>
      <c r="C2237" s="32" t="s">
        <v>1002</v>
      </c>
      <c r="D2237" s="610" t="str">
        <f t="shared" si="160"/>
        <v>Фото</v>
      </c>
      <c r="E2237" s="235" t="s">
        <v>351</v>
      </c>
      <c r="F2237" s="51">
        <v>14</v>
      </c>
      <c r="G2237" s="48">
        <f t="shared" si="163"/>
        <v>522.19999999999993</v>
      </c>
      <c r="H2237" s="75"/>
      <c r="I2237" s="47">
        <f t="shared" si="166"/>
        <v>0</v>
      </c>
      <c r="J2237" s="47" t="s">
        <v>5482</v>
      </c>
      <c r="K2237" s="610"/>
    </row>
    <row r="2238" spans="1:12">
      <c r="A2238" s="8">
        <v>19295</v>
      </c>
      <c r="B2238" s="357" t="s">
        <v>32</v>
      </c>
      <c r="C2238" s="32" t="s">
        <v>3848</v>
      </c>
      <c r="D2238" s="610" t="str">
        <f t="shared" si="160"/>
        <v>Фото</v>
      </c>
      <c r="E2238" s="235" t="s">
        <v>351</v>
      </c>
      <c r="F2238" s="51">
        <v>10</v>
      </c>
      <c r="G2238" s="48">
        <f t="shared" si="163"/>
        <v>373</v>
      </c>
      <c r="H2238" s="75"/>
      <c r="I2238" s="47">
        <f t="shared" si="166"/>
        <v>0</v>
      </c>
      <c r="J2238" s="47" t="s">
        <v>5481</v>
      </c>
      <c r="K2238" s="610"/>
    </row>
    <row r="2239" spans="1:12">
      <c r="A2239" s="8">
        <v>19290</v>
      </c>
      <c r="B2239" s="23" t="s">
        <v>137</v>
      </c>
      <c r="C2239" s="32" t="s">
        <v>2525</v>
      </c>
      <c r="D2239" s="610" t="str">
        <f t="shared" si="160"/>
        <v>Фото</v>
      </c>
      <c r="E2239" s="235" t="s">
        <v>351</v>
      </c>
      <c r="F2239" s="51">
        <v>14</v>
      </c>
      <c r="G2239" s="48">
        <f t="shared" si="163"/>
        <v>522.19999999999993</v>
      </c>
      <c r="H2239" s="75"/>
      <c r="I2239" s="47">
        <f t="shared" si="166"/>
        <v>0</v>
      </c>
      <c r="J2239" s="47" t="s">
        <v>5491</v>
      </c>
      <c r="K2239" s="610"/>
    </row>
    <row r="2240" spans="1:12">
      <c r="A2240" s="8">
        <v>19291</v>
      </c>
      <c r="B2240" s="23" t="s">
        <v>137</v>
      </c>
      <c r="C2240" s="32" t="s">
        <v>3021</v>
      </c>
      <c r="D2240" s="610" t="str">
        <f t="shared" si="160"/>
        <v>Фото</v>
      </c>
      <c r="E2240" s="235" t="s">
        <v>351</v>
      </c>
      <c r="F2240" s="51">
        <v>9</v>
      </c>
      <c r="G2240" s="48">
        <f t="shared" si="163"/>
        <v>335.7</v>
      </c>
      <c r="H2240" s="75"/>
      <c r="I2240" s="47">
        <f t="shared" si="166"/>
        <v>0</v>
      </c>
      <c r="J2240" s="47" t="s">
        <v>5492</v>
      </c>
      <c r="K2240" s="610"/>
    </row>
    <row r="2241" spans="1:11">
      <c r="A2241" s="8">
        <v>11516</v>
      </c>
      <c r="B2241" s="234" t="s">
        <v>137</v>
      </c>
      <c r="C2241" s="32" t="s">
        <v>1452</v>
      </c>
      <c r="D2241" s="610" t="str">
        <f t="shared" si="160"/>
        <v>Фото</v>
      </c>
      <c r="E2241" s="235" t="s">
        <v>351</v>
      </c>
      <c r="F2241" s="51">
        <v>12</v>
      </c>
      <c r="G2241" s="48">
        <f t="shared" ref="G2241:G2272" si="167">I$2*F2241</f>
        <v>447.59999999999997</v>
      </c>
      <c r="H2241" s="75"/>
      <c r="I2241" s="47">
        <f t="shared" si="166"/>
        <v>0</v>
      </c>
      <c r="J2241" s="47" t="s">
        <v>5484</v>
      </c>
      <c r="K2241" s="610"/>
    </row>
    <row r="2242" spans="1:11">
      <c r="A2242" s="8">
        <v>19296</v>
      </c>
      <c r="B2242" s="23" t="s">
        <v>137</v>
      </c>
      <c r="C2242" s="32" t="s">
        <v>2975</v>
      </c>
      <c r="D2242" s="610" t="str">
        <f t="shared" si="160"/>
        <v>Фото</v>
      </c>
      <c r="E2242" s="235" t="s">
        <v>351</v>
      </c>
      <c r="F2242" s="51">
        <v>8</v>
      </c>
      <c r="G2242" s="48">
        <f t="shared" si="167"/>
        <v>298.39999999999998</v>
      </c>
      <c r="H2242" s="75"/>
      <c r="I2242" s="47">
        <f t="shared" si="166"/>
        <v>0</v>
      </c>
      <c r="J2242" s="47" t="s">
        <v>5486</v>
      </c>
      <c r="K2242" s="610"/>
    </row>
    <row r="2243" spans="1:11">
      <c r="A2243" s="8">
        <v>19297</v>
      </c>
      <c r="B2243" s="23" t="s">
        <v>137</v>
      </c>
      <c r="C2243" s="501" t="s">
        <v>2979</v>
      </c>
      <c r="D2243" s="610" t="str">
        <f t="shared" si="160"/>
        <v>Фото</v>
      </c>
      <c r="E2243" s="235" t="s">
        <v>351</v>
      </c>
      <c r="F2243" s="51">
        <v>11</v>
      </c>
      <c r="G2243" s="48">
        <f t="shared" si="167"/>
        <v>410.29999999999995</v>
      </c>
      <c r="H2243" s="75"/>
      <c r="I2243" s="47">
        <f t="shared" si="166"/>
        <v>0</v>
      </c>
      <c r="J2243" s="47" t="s">
        <v>5485</v>
      </c>
      <c r="K2243" s="610"/>
    </row>
    <row r="2244" spans="1:11">
      <c r="A2244" s="37">
        <v>28373</v>
      </c>
      <c r="B2244" s="24" t="s">
        <v>137</v>
      </c>
      <c r="C2244" s="18" t="s">
        <v>368</v>
      </c>
      <c r="D2244" s="610" t="str">
        <f t="shared" si="160"/>
        <v>Фото</v>
      </c>
      <c r="E2244" s="235" t="s">
        <v>351</v>
      </c>
      <c r="F2244" s="65">
        <v>5.5</v>
      </c>
      <c r="G2244" s="48">
        <f t="shared" si="167"/>
        <v>205.14999999999998</v>
      </c>
      <c r="H2244" s="75"/>
      <c r="I2244" s="47">
        <f t="shared" si="166"/>
        <v>0</v>
      </c>
      <c r="J2244" s="47" t="s">
        <v>8144</v>
      </c>
      <c r="K2244" s="610"/>
    </row>
    <row r="2245" spans="1:11">
      <c r="A2245" s="8">
        <v>40112</v>
      </c>
      <c r="B2245" s="23" t="s">
        <v>137</v>
      </c>
      <c r="C2245" s="32" t="s">
        <v>1003</v>
      </c>
      <c r="D2245" s="610" t="str">
        <f t="shared" si="160"/>
        <v>Фото</v>
      </c>
      <c r="E2245" s="235" t="s">
        <v>351</v>
      </c>
      <c r="F2245" s="51">
        <v>12</v>
      </c>
      <c r="G2245" s="48">
        <f t="shared" si="167"/>
        <v>447.59999999999997</v>
      </c>
      <c r="H2245" s="75"/>
      <c r="I2245" s="47">
        <f t="shared" si="166"/>
        <v>0</v>
      </c>
      <c r="J2245" s="47" t="s">
        <v>5483</v>
      </c>
      <c r="K2245" s="610"/>
    </row>
    <row r="2246" spans="1:11">
      <c r="A2246" s="37">
        <v>40643</v>
      </c>
      <c r="B2246" s="24" t="s">
        <v>137</v>
      </c>
      <c r="C2246" s="18" t="s">
        <v>1453</v>
      </c>
      <c r="D2246" s="610" t="str">
        <f t="shared" si="160"/>
        <v>Фото</v>
      </c>
      <c r="E2246" s="235" t="s">
        <v>351</v>
      </c>
      <c r="F2246" s="65">
        <v>5</v>
      </c>
      <c r="G2246" s="48">
        <f t="shared" si="167"/>
        <v>186.5</v>
      </c>
      <c r="H2246" s="75"/>
      <c r="I2246" s="47">
        <f t="shared" si="166"/>
        <v>0</v>
      </c>
      <c r="J2246" s="47" t="s">
        <v>5493</v>
      </c>
      <c r="K2246" s="610"/>
    </row>
    <row r="2247" spans="1:11">
      <c r="A2247" s="37">
        <v>15090</v>
      </c>
      <c r="B2247" s="306" t="s">
        <v>21</v>
      </c>
      <c r="C2247" s="18" t="s">
        <v>3977</v>
      </c>
      <c r="D2247" s="610" t="str">
        <f t="shared" ref="D2247:D2310" si="168">HYPERLINK(J2247,"Фото")</f>
        <v>Фото</v>
      </c>
      <c r="E2247" s="235" t="s">
        <v>351</v>
      </c>
      <c r="F2247" s="65">
        <v>10</v>
      </c>
      <c r="G2247" s="48">
        <f t="shared" si="167"/>
        <v>373</v>
      </c>
      <c r="H2247" s="75"/>
      <c r="I2247" s="47">
        <f t="shared" si="166"/>
        <v>0</v>
      </c>
      <c r="J2247" s="47" t="s">
        <v>8139</v>
      </c>
      <c r="K2247" s="610"/>
    </row>
    <row r="2248" spans="1:11">
      <c r="A2248" s="37">
        <v>11897</v>
      </c>
      <c r="B2248" s="23" t="s">
        <v>137</v>
      </c>
      <c r="C2248" s="18" t="s">
        <v>2169</v>
      </c>
      <c r="D2248" s="610" t="str">
        <f t="shared" si="168"/>
        <v>Фото</v>
      </c>
      <c r="E2248" s="235" t="s">
        <v>351</v>
      </c>
      <c r="F2248" s="65">
        <v>2.8</v>
      </c>
      <c r="G2248" s="48">
        <f t="shared" si="167"/>
        <v>104.43999999999998</v>
      </c>
      <c r="H2248" s="75"/>
      <c r="I2248" s="47">
        <f t="shared" si="166"/>
        <v>0</v>
      </c>
      <c r="J2248" s="47" t="s">
        <v>7768</v>
      </c>
      <c r="K2248" s="610"/>
    </row>
    <row r="2249" spans="1:11">
      <c r="A2249" s="37">
        <v>11898</v>
      </c>
      <c r="B2249" s="333" t="s">
        <v>135</v>
      </c>
      <c r="C2249" s="21" t="s">
        <v>2169</v>
      </c>
      <c r="D2249" s="610" t="str">
        <f t="shared" si="168"/>
        <v>Фото</v>
      </c>
      <c r="E2249" s="235" t="s">
        <v>351</v>
      </c>
      <c r="F2249" s="65">
        <v>6.5</v>
      </c>
      <c r="G2249" s="48">
        <f t="shared" si="167"/>
        <v>242.45</v>
      </c>
      <c r="H2249" s="75"/>
      <c r="I2249" s="47">
        <f t="shared" si="166"/>
        <v>0</v>
      </c>
      <c r="J2249" s="47" t="s">
        <v>7776</v>
      </c>
      <c r="K2249" s="610"/>
    </row>
    <row r="2250" spans="1:11">
      <c r="A2250" s="37">
        <v>11899</v>
      </c>
      <c r="B2250" s="333" t="s">
        <v>135</v>
      </c>
      <c r="C2250" s="21" t="s">
        <v>2177</v>
      </c>
      <c r="D2250" s="610" t="str">
        <f t="shared" si="168"/>
        <v>Фото</v>
      </c>
      <c r="E2250" s="235" t="s">
        <v>351</v>
      </c>
      <c r="F2250" s="65">
        <v>6.5</v>
      </c>
      <c r="G2250" s="48">
        <f t="shared" si="167"/>
        <v>242.45</v>
      </c>
      <c r="H2250" s="75"/>
      <c r="I2250" s="47">
        <f t="shared" si="166"/>
        <v>0</v>
      </c>
      <c r="J2250" s="47" t="s">
        <v>7777</v>
      </c>
      <c r="K2250" s="610"/>
    </row>
    <row r="2251" spans="1:11">
      <c r="A2251" s="37">
        <v>11900</v>
      </c>
      <c r="B2251" s="333" t="s">
        <v>135</v>
      </c>
      <c r="C2251" s="21" t="s">
        <v>2178</v>
      </c>
      <c r="D2251" s="610" t="str">
        <f t="shared" si="168"/>
        <v>Фото</v>
      </c>
      <c r="E2251" s="235" t="s">
        <v>351</v>
      </c>
      <c r="F2251" s="65">
        <v>6.5</v>
      </c>
      <c r="G2251" s="48">
        <f t="shared" si="167"/>
        <v>242.45</v>
      </c>
      <c r="H2251" s="75"/>
      <c r="I2251" s="47">
        <f t="shared" si="166"/>
        <v>0</v>
      </c>
      <c r="J2251" s="47" t="s">
        <v>7778</v>
      </c>
      <c r="K2251" s="610"/>
    </row>
    <row r="2252" spans="1:11">
      <c r="A2252" s="37">
        <v>11905</v>
      </c>
      <c r="B2252" s="455" t="s">
        <v>133</v>
      </c>
      <c r="C2252" s="21" t="s">
        <v>2169</v>
      </c>
      <c r="D2252" s="610" t="str">
        <f t="shared" si="168"/>
        <v>Фото</v>
      </c>
      <c r="E2252" s="235" t="s">
        <v>351</v>
      </c>
      <c r="F2252" s="65">
        <v>6.5</v>
      </c>
      <c r="G2252" s="48">
        <f t="shared" si="167"/>
        <v>242.45</v>
      </c>
      <c r="H2252" s="75"/>
      <c r="I2252" s="47">
        <f t="shared" si="166"/>
        <v>0</v>
      </c>
      <c r="J2252" s="47" t="s">
        <v>7783</v>
      </c>
      <c r="K2252" s="610"/>
    </row>
    <row r="2253" spans="1:11">
      <c r="A2253" s="37">
        <v>11904</v>
      </c>
      <c r="B2253" s="455" t="s">
        <v>133</v>
      </c>
      <c r="C2253" s="21" t="s">
        <v>2170</v>
      </c>
      <c r="D2253" s="610" t="str">
        <f t="shared" si="168"/>
        <v>Фото</v>
      </c>
      <c r="E2253" s="235" t="s">
        <v>351</v>
      </c>
      <c r="F2253" s="65">
        <v>6.5</v>
      </c>
      <c r="G2253" s="48">
        <f t="shared" si="167"/>
        <v>242.45</v>
      </c>
      <c r="H2253" s="75"/>
      <c r="I2253" s="47">
        <f t="shared" si="166"/>
        <v>0</v>
      </c>
      <c r="J2253" s="47" t="s">
        <v>7782</v>
      </c>
      <c r="K2253" s="610"/>
    </row>
    <row r="2254" spans="1:11">
      <c r="A2254" s="37">
        <v>11901</v>
      </c>
      <c r="B2254" s="455" t="s">
        <v>133</v>
      </c>
      <c r="C2254" s="21" t="s">
        <v>2171</v>
      </c>
      <c r="D2254" s="610" t="str">
        <f t="shared" si="168"/>
        <v>Фото</v>
      </c>
      <c r="E2254" s="235" t="s">
        <v>351</v>
      </c>
      <c r="F2254" s="65">
        <v>6.5</v>
      </c>
      <c r="G2254" s="48">
        <f t="shared" si="167"/>
        <v>242.45</v>
      </c>
      <c r="H2254" s="75"/>
      <c r="I2254" s="47">
        <f t="shared" si="166"/>
        <v>0</v>
      </c>
      <c r="J2254" s="47" t="s">
        <v>7779</v>
      </c>
      <c r="K2254" s="610"/>
    </row>
    <row r="2255" spans="1:11">
      <c r="A2255" s="37">
        <v>11902</v>
      </c>
      <c r="B2255" s="455" t="s">
        <v>133</v>
      </c>
      <c r="C2255" s="21" t="s">
        <v>2172</v>
      </c>
      <c r="D2255" s="610" t="str">
        <f t="shared" si="168"/>
        <v>Фото</v>
      </c>
      <c r="E2255" s="235" t="s">
        <v>351</v>
      </c>
      <c r="F2255" s="65">
        <v>6.5</v>
      </c>
      <c r="G2255" s="48">
        <f t="shared" si="167"/>
        <v>242.45</v>
      </c>
      <c r="H2255" s="75"/>
      <c r="I2255" s="47">
        <f t="shared" si="166"/>
        <v>0</v>
      </c>
      <c r="J2255" s="47" t="s">
        <v>7780</v>
      </c>
      <c r="K2255" s="610"/>
    </row>
    <row r="2256" spans="1:11">
      <c r="A2256" s="37">
        <v>11903</v>
      </c>
      <c r="B2256" s="455" t="s">
        <v>133</v>
      </c>
      <c r="C2256" s="21" t="s">
        <v>2173</v>
      </c>
      <c r="D2256" s="610" t="str">
        <f t="shared" si="168"/>
        <v>Фото</v>
      </c>
      <c r="E2256" s="235" t="s">
        <v>351</v>
      </c>
      <c r="F2256" s="65">
        <v>6.5</v>
      </c>
      <c r="G2256" s="48">
        <f t="shared" si="167"/>
        <v>242.45</v>
      </c>
      <c r="H2256" s="75"/>
      <c r="I2256" s="47">
        <f t="shared" si="166"/>
        <v>0</v>
      </c>
      <c r="J2256" s="47" t="s">
        <v>7781</v>
      </c>
      <c r="K2256" s="610"/>
    </row>
    <row r="2257" spans="1:11">
      <c r="A2257" s="37">
        <v>16172</v>
      </c>
      <c r="B2257" s="320" t="s">
        <v>140</v>
      </c>
      <c r="C2257" s="21" t="s">
        <v>2169</v>
      </c>
      <c r="D2257" s="610" t="str">
        <f t="shared" si="168"/>
        <v>Фото</v>
      </c>
      <c r="E2257" s="235" t="s">
        <v>351</v>
      </c>
      <c r="F2257" s="65">
        <v>6.5</v>
      </c>
      <c r="G2257" s="48">
        <f t="shared" si="167"/>
        <v>242.45</v>
      </c>
      <c r="H2257" s="75"/>
      <c r="I2257" s="47">
        <f t="shared" si="166"/>
        <v>0</v>
      </c>
      <c r="J2257" s="47" t="s">
        <v>6208</v>
      </c>
      <c r="K2257" s="610"/>
    </row>
    <row r="2258" spans="1:11">
      <c r="A2258" s="37">
        <v>16174</v>
      </c>
      <c r="B2258" s="320" t="s">
        <v>140</v>
      </c>
      <c r="C2258" s="21" t="s">
        <v>2170</v>
      </c>
      <c r="D2258" s="610" t="str">
        <f t="shared" si="168"/>
        <v>Фото</v>
      </c>
      <c r="E2258" s="235" t="s">
        <v>351</v>
      </c>
      <c r="F2258" s="65">
        <v>6.5</v>
      </c>
      <c r="G2258" s="48">
        <f t="shared" si="167"/>
        <v>242.45</v>
      </c>
      <c r="H2258" s="75"/>
      <c r="I2258" s="47">
        <f t="shared" si="166"/>
        <v>0</v>
      </c>
      <c r="J2258" s="47" t="s">
        <v>6210</v>
      </c>
      <c r="K2258" s="610"/>
    </row>
    <row r="2259" spans="1:11">
      <c r="A2259" s="37">
        <v>16175</v>
      </c>
      <c r="B2259" s="320" t="s">
        <v>140</v>
      </c>
      <c r="C2259" s="21" t="s">
        <v>2171</v>
      </c>
      <c r="D2259" s="610" t="str">
        <f t="shared" si="168"/>
        <v>Фото</v>
      </c>
      <c r="E2259" s="235" t="s">
        <v>351</v>
      </c>
      <c r="F2259" s="65">
        <v>6.5</v>
      </c>
      <c r="G2259" s="48">
        <f t="shared" si="167"/>
        <v>242.45</v>
      </c>
      <c r="H2259" s="75"/>
      <c r="I2259" s="47">
        <f t="shared" si="166"/>
        <v>0</v>
      </c>
      <c r="J2259" s="47" t="s">
        <v>6209</v>
      </c>
      <c r="K2259" s="610"/>
    </row>
    <row r="2260" spans="1:11">
      <c r="A2260" s="37">
        <v>16176</v>
      </c>
      <c r="B2260" s="320" t="s">
        <v>140</v>
      </c>
      <c r="C2260" s="21" t="s">
        <v>2172</v>
      </c>
      <c r="D2260" s="610" t="str">
        <f t="shared" si="168"/>
        <v>Фото</v>
      </c>
      <c r="E2260" s="235" t="s">
        <v>351</v>
      </c>
      <c r="F2260" s="65">
        <v>6.5</v>
      </c>
      <c r="G2260" s="48">
        <f t="shared" si="167"/>
        <v>242.45</v>
      </c>
      <c r="H2260" s="75"/>
      <c r="I2260" s="47">
        <f t="shared" ref="I2260:I2291" si="169">F2260*H2260</f>
        <v>0</v>
      </c>
      <c r="J2260" s="47" t="s">
        <v>6211</v>
      </c>
      <c r="K2260" s="610"/>
    </row>
    <row r="2261" spans="1:11">
      <c r="A2261" s="37">
        <v>16177</v>
      </c>
      <c r="B2261" s="320" t="s">
        <v>140</v>
      </c>
      <c r="C2261" s="21" t="s">
        <v>2173</v>
      </c>
      <c r="D2261" s="610" t="str">
        <f t="shared" si="168"/>
        <v>Фото</v>
      </c>
      <c r="E2261" s="235" t="s">
        <v>351</v>
      </c>
      <c r="F2261" s="65">
        <v>6.5</v>
      </c>
      <c r="G2261" s="48">
        <f t="shared" si="167"/>
        <v>242.45</v>
      </c>
      <c r="H2261" s="75"/>
      <c r="I2261" s="47">
        <f t="shared" si="169"/>
        <v>0</v>
      </c>
      <c r="J2261" s="47" t="s">
        <v>6212</v>
      </c>
      <c r="K2261" s="610"/>
    </row>
    <row r="2262" spans="1:11">
      <c r="A2262" s="37">
        <v>11906</v>
      </c>
      <c r="B2262" s="333" t="s">
        <v>135</v>
      </c>
      <c r="C2262" s="18" t="s">
        <v>4222</v>
      </c>
      <c r="D2262" s="610" t="str">
        <f t="shared" si="168"/>
        <v>Фото</v>
      </c>
      <c r="E2262" s="235" t="s">
        <v>351</v>
      </c>
      <c r="F2262" s="65">
        <v>7</v>
      </c>
      <c r="G2262" s="48">
        <f t="shared" si="167"/>
        <v>261.09999999999997</v>
      </c>
      <c r="H2262" s="75"/>
      <c r="I2262" s="47">
        <f t="shared" si="169"/>
        <v>0</v>
      </c>
      <c r="J2262" s="47" t="s">
        <v>7784</v>
      </c>
      <c r="K2262" s="610"/>
    </row>
    <row r="2263" spans="1:11">
      <c r="A2263" s="37">
        <v>11907</v>
      </c>
      <c r="B2263" s="333" t="s">
        <v>135</v>
      </c>
      <c r="C2263" s="18" t="s">
        <v>4223</v>
      </c>
      <c r="D2263" s="610" t="str">
        <f t="shared" si="168"/>
        <v>Фото</v>
      </c>
      <c r="E2263" s="235" t="s">
        <v>351</v>
      </c>
      <c r="F2263" s="65">
        <v>7</v>
      </c>
      <c r="G2263" s="48">
        <f t="shared" si="167"/>
        <v>261.09999999999997</v>
      </c>
      <c r="H2263" s="75"/>
      <c r="I2263" s="47">
        <f t="shared" si="169"/>
        <v>0</v>
      </c>
      <c r="J2263" s="47" t="s">
        <v>7785</v>
      </c>
      <c r="K2263" s="610"/>
    </row>
    <row r="2264" spans="1:11">
      <c r="A2264" s="37">
        <v>11908</v>
      </c>
      <c r="B2264" s="333" t="s">
        <v>135</v>
      </c>
      <c r="C2264" s="18" t="s">
        <v>1954</v>
      </c>
      <c r="D2264" s="610" t="str">
        <f t="shared" si="168"/>
        <v>Фото</v>
      </c>
      <c r="E2264" s="235" t="s">
        <v>351</v>
      </c>
      <c r="F2264" s="65">
        <v>7</v>
      </c>
      <c r="G2264" s="48">
        <f t="shared" si="167"/>
        <v>261.09999999999997</v>
      </c>
      <c r="H2264" s="75"/>
      <c r="I2264" s="47">
        <f t="shared" si="169"/>
        <v>0</v>
      </c>
      <c r="J2264" s="47" t="s">
        <v>7786</v>
      </c>
      <c r="K2264" s="610"/>
    </row>
    <row r="2265" spans="1:11">
      <c r="A2265" s="37">
        <v>14418</v>
      </c>
      <c r="B2265" s="455" t="s">
        <v>133</v>
      </c>
      <c r="C2265" s="18" t="s">
        <v>1952</v>
      </c>
      <c r="D2265" s="610" t="str">
        <f t="shared" si="168"/>
        <v>Фото</v>
      </c>
      <c r="E2265" s="235" t="s">
        <v>351</v>
      </c>
      <c r="F2265" s="65">
        <v>7</v>
      </c>
      <c r="G2265" s="48">
        <f t="shared" si="167"/>
        <v>261.09999999999997</v>
      </c>
      <c r="H2265" s="75"/>
      <c r="I2265" s="47">
        <f t="shared" si="169"/>
        <v>0</v>
      </c>
      <c r="J2265" s="47" t="s">
        <v>6213</v>
      </c>
      <c r="K2265" s="610"/>
    </row>
    <row r="2266" spans="1:11">
      <c r="A2266" s="37">
        <v>14421</v>
      </c>
      <c r="B2266" s="455" t="s">
        <v>133</v>
      </c>
      <c r="C2266" s="18" t="s">
        <v>1953</v>
      </c>
      <c r="D2266" s="610" t="str">
        <f t="shared" si="168"/>
        <v>Фото</v>
      </c>
      <c r="E2266" s="235" t="s">
        <v>351</v>
      </c>
      <c r="F2266" s="65">
        <v>7</v>
      </c>
      <c r="G2266" s="48">
        <f t="shared" si="167"/>
        <v>261.09999999999997</v>
      </c>
      <c r="H2266" s="75"/>
      <c r="I2266" s="47">
        <f t="shared" si="169"/>
        <v>0</v>
      </c>
      <c r="J2266" s="47" t="s">
        <v>6214</v>
      </c>
      <c r="K2266" s="610"/>
    </row>
    <row r="2267" spans="1:11">
      <c r="A2267" s="37">
        <v>14420</v>
      </c>
      <c r="B2267" s="455" t="s">
        <v>133</v>
      </c>
      <c r="C2267" s="18" t="s">
        <v>1954</v>
      </c>
      <c r="D2267" s="610" t="str">
        <f t="shared" si="168"/>
        <v>Фото</v>
      </c>
      <c r="E2267" s="235" t="s">
        <v>351</v>
      </c>
      <c r="F2267" s="65">
        <v>7</v>
      </c>
      <c r="G2267" s="48">
        <f t="shared" si="167"/>
        <v>261.09999999999997</v>
      </c>
      <c r="H2267" s="75"/>
      <c r="I2267" s="47">
        <f t="shared" si="169"/>
        <v>0</v>
      </c>
      <c r="J2267" s="47" t="s">
        <v>6215</v>
      </c>
      <c r="K2267" s="610"/>
    </row>
    <row r="2268" spans="1:11">
      <c r="A2268" s="37">
        <v>14419</v>
      </c>
      <c r="B2268" s="455" t="s">
        <v>133</v>
      </c>
      <c r="C2268" s="18" t="s">
        <v>1955</v>
      </c>
      <c r="D2268" s="610" t="str">
        <f t="shared" si="168"/>
        <v>Фото</v>
      </c>
      <c r="E2268" s="235" t="s">
        <v>351</v>
      </c>
      <c r="F2268" s="65">
        <v>7</v>
      </c>
      <c r="G2268" s="48">
        <f t="shared" si="167"/>
        <v>261.09999999999997</v>
      </c>
      <c r="H2268" s="75"/>
      <c r="I2268" s="47">
        <f t="shared" si="169"/>
        <v>0</v>
      </c>
      <c r="J2268" s="47" t="s">
        <v>6216</v>
      </c>
      <c r="K2268" s="610"/>
    </row>
    <row r="2269" spans="1:11">
      <c r="A2269" s="10">
        <v>14422</v>
      </c>
      <c r="B2269" s="455" t="s">
        <v>133</v>
      </c>
      <c r="C2269" s="18" t="s">
        <v>1956</v>
      </c>
      <c r="D2269" s="610" t="str">
        <f t="shared" si="168"/>
        <v>Фото</v>
      </c>
      <c r="E2269" s="235" t="s">
        <v>351</v>
      </c>
      <c r="F2269" s="52">
        <v>7</v>
      </c>
      <c r="G2269" s="48">
        <f t="shared" si="167"/>
        <v>261.09999999999997</v>
      </c>
      <c r="H2269" s="75"/>
      <c r="I2269" s="47">
        <f t="shared" si="169"/>
        <v>0</v>
      </c>
      <c r="J2269" s="47" t="s">
        <v>6217</v>
      </c>
      <c r="K2269" s="610"/>
    </row>
    <row r="2270" spans="1:11">
      <c r="A2270" s="10">
        <v>11922</v>
      </c>
      <c r="B2270" s="320" t="s">
        <v>24</v>
      </c>
      <c r="C2270" s="18" t="s">
        <v>4221</v>
      </c>
      <c r="D2270" s="610" t="str">
        <f t="shared" si="168"/>
        <v>Фото</v>
      </c>
      <c r="E2270" s="235" t="s">
        <v>351</v>
      </c>
      <c r="F2270" s="52">
        <v>24</v>
      </c>
      <c r="G2270" s="48">
        <f t="shared" si="167"/>
        <v>895.19999999999993</v>
      </c>
      <c r="H2270" s="75"/>
      <c r="I2270" s="47">
        <f t="shared" si="169"/>
        <v>0</v>
      </c>
      <c r="J2270" s="47" t="s">
        <v>7805</v>
      </c>
      <c r="K2270" s="610"/>
    </row>
    <row r="2271" spans="1:11">
      <c r="A2271" s="37">
        <v>16343</v>
      </c>
      <c r="B2271" s="320" t="s">
        <v>24</v>
      </c>
      <c r="C2271" s="21" t="s">
        <v>4219</v>
      </c>
      <c r="D2271" s="610" t="str">
        <f t="shared" si="168"/>
        <v>Фото</v>
      </c>
      <c r="E2271" s="344" t="s">
        <v>351</v>
      </c>
      <c r="F2271" s="65">
        <v>22</v>
      </c>
      <c r="G2271" s="48">
        <f t="shared" si="167"/>
        <v>820.59999999999991</v>
      </c>
      <c r="H2271" s="75"/>
      <c r="I2271" s="47">
        <f t="shared" si="169"/>
        <v>0</v>
      </c>
      <c r="J2271" s="47" t="s">
        <v>5475</v>
      </c>
      <c r="K2271" s="610"/>
    </row>
    <row r="2272" spans="1:11">
      <c r="A2272" s="37">
        <v>16341</v>
      </c>
      <c r="B2272" s="333" t="s">
        <v>135</v>
      </c>
      <c r="C2272" s="21" t="s">
        <v>4219</v>
      </c>
      <c r="D2272" s="610" t="str">
        <f t="shared" si="168"/>
        <v>Фото</v>
      </c>
      <c r="E2272" s="344" t="s">
        <v>351</v>
      </c>
      <c r="F2272" s="65">
        <v>26</v>
      </c>
      <c r="G2272" s="48">
        <f t="shared" si="167"/>
        <v>969.8</v>
      </c>
      <c r="H2272" s="75"/>
      <c r="I2272" s="47">
        <f t="shared" si="169"/>
        <v>0</v>
      </c>
      <c r="J2272" s="47" t="s">
        <v>7815</v>
      </c>
      <c r="K2272" s="610"/>
    </row>
    <row r="2273" spans="1:11">
      <c r="A2273" s="37">
        <v>11919</v>
      </c>
      <c r="B2273" s="24" t="s">
        <v>137</v>
      </c>
      <c r="C2273" s="18" t="s">
        <v>4220</v>
      </c>
      <c r="D2273" s="610" t="str">
        <f t="shared" si="168"/>
        <v>Фото</v>
      </c>
      <c r="E2273" s="72" t="s">
        <v>351</v>
      </c>
      <c r="F2273" s="65">
        <v>16</v>
      </c>
      <c r="G2273" s="48">
        <f t="shared" ref="G2273:G2304" si="170">I$2*F2273</f>
        <v>596.79999999999995</v>
      </c>
      <c r="H2273" s="75"/>
      <c r="I2273" s="47">
        <f t="shared" si="169"/>
        <v>0</v>
      </c>
      <c r="J2273" s="47" t="s">
        <v>7801</v>
      </c>
      <c r="K2273" s="610"/>
    </row>
    <row r="2274" spans="1:11">
      <c r="A2274" s="37">
        <v>16377</v>
      </c>
      <c r="B2274" s="333" t="s">
        <v>135</v>
      </c>
      <c r="C2274" s="18" t="s">
        <v>4220</v>
      </c>
      <c r="D2274" s="610" t="str">
        <f t="shared" si="168"/>
        <v>Фото</v>
      </c>
      <c r="E2274" s="72" t="s">
        <v>351</v>
      </c>
      <c r="F2274" s="65">
        <v>28</v>
      </c>
      <c r="G2274" s="48">
        <f t="shared" si="170"/>
        <v>1044.3999999999999</v>
      </c>
      <c r="H2274" s="75"/>
      <c r="I2274" s="47">
        <f t="shared" si="169"/>
        <v>0</v>
      </c>
      <c r="J2274" s="47" t="s">
        <v>5476</v>
      </c>
      <c r="K2274" s="610"/>
    </row>
    <row r="2275" spans="1:11">
      <c r="A2275" s="37">
        <v>16225</v>
      </c>
      <c r="B2275" s="24" t="s">
        <v>137</v>
      </c>
      <c r="C2275" s="18" t="s">
        <v>3024</v>
      </c>
      <c r="D2275" s="610" t="str">
        <f t="shared" si="168"/>
        <v>Фото</v>
      </c>
      <c r="E2275" s="235" t="s">
        <v>351</v>
      </c>
      <c r="F2275" s="65">
        <v>3.5</v>
      </c>
      <c r="G2275" s="48">
        <f t="shared" si="170"/>
        <v>130.54999999999998</v>
      </c>
      <c r="H2275" s="75"/>
      <c r="I2275" s="47">
        <f t="shared" si="169"/>
        <v>0</v>
      </c>
      <c r="J2275" s="47" t="s">
        <v>6232</v>
      </c>
      <c r="K2275" s="610"/>
    </row>
    <row r="2276" spans="1:11">
      <c r="A2276" s="6">
        <v>12576</v>
      </c>
      <c r="B2276" s="333" t="s">
        <v>27</v>
      </c>
      <c r="C2276" s="18" t="s">
        <v>145</v>
      </c>
      <c r="D2276" s="610" t="str">
        <f t="shared" si="168"/>
        <v>Фото</v>
      </c>
      <c r="E2276" s="72" t="s">
        <v>351</v>
      </c>
      <c r="F2276" s="51">
        <v>6.5</v>
      </c>
      <c r="G2276" s="48">
        <f t="shared" si="170"/>
        <v>242.45</v>
      </c>
      <c r="H2276" s="75"/>
      <c r="I2276" s="47">
        <f t="shared" si="169"/>
        <v>0</v>
      </c>
      <c r="J2276" s="47" t="s">
        <v>6233</v>
      </c>
      <c r="K2276" s="610"/>
    </row>
    <row r="2277" spans="1:11">
      <c r="A2277" s="37">
        <v>16207</v>
      </c>
      <c r="B2277" s="455" t="s">
        <v>133</v>
      </c>
      <c r="C2277" s="18" t="s">
        <v>3610</v>
      </c>
      <c r="D2277" s="610" t="str">
        <f t="shared" si="168"/>
        <v>Фото</v>
      </c>
      <c r="E2277" s="235" t="s">
        <v>351</v>
      </c>
      <c r="F2277" s="65">
        <v>6</v>
      </c>
      <c r="G2277" s="48">
        <f t="shared" si="170"/>
        <v>223.79999999999998</v>
      </c>
      <c r="H2277" s="75"/>
      <c r="I2277" s="47">
        <f t="shared" si="169"/>
        <v>0</v>
      </c>
      <c r="J2277" s="47" t="s">
        <v>8140</v>
      </c>
      <c r="K2277" s="610"/>
    </row>
    <row r="2278" spans="1:11">
      <c r="A2278" s="6">
        <v>28319</v>
      </c>
      <c r="B2278" s="333" t="s">
        <v>27</v>
      </c>
      <c r="C2278" s="18" t="s">
        <v>3609</v>
      </c>
      <c r="D2278" s="610" t="str">
        <f t="shared" si="168"/>
        <v>Фото</v>
      </c>
      <c r="E2278" s="72" t="s">
        <v>351</v>
      </c>
      <c r="F2278" s="51">
        <v>6</v>
      </c>
      <c r="G2278" s="48">
        <f t="shared" si="170"/>
        <v>223.79999999999998</v>
      </c>
      <c r="H2278" s="75"/>
      <c r="I2278" s="47">
        <f t="shared" si="169"/>
        <v>0</v>
      </c>
      <c r="J2278" s="47" t="s">
        <v>6234</v>
      </c>
      <c r="K2278" s="610"/>
    </row>
    <row r="2279" spans="1:11">
      <c r="A2279" s="10">
        <v>19287</v>
      </c>
      <c r="B2279" s="24" t="s">
        <v>137</v>
      </c>
      <c r="C2279" s="20" t="s">
        <v>1018</v>
      </c>
      <c r="D2279" s="610" t="str">
        <f t="shared" si="168"/>
        <v>Фото</v>
      </c>
      <c r="E2279" s="235" t="s">
        <v>351</v>
      </c>
      <c r="F2279" s="52">
        <v>16</v>
      </c>
      <c r="G2279" s="48">
        <f t="shared" si="170"/>
        <v>596.79999999999995</v>
      </c>
      <c r="H2279" s="75"/>
      <c r="I2279" s="47">
        <f t="shared" si="169"/>
        <v>0</v>
      </c>
      <c r="J2279" s="47" t="s">
        <v>5463</v>
      </c>
      <c r="K2279" s="610"/>
    </row>
    <row r="2280" spans="1:11">
      <c r="A2280" s="37">
        <v>15072</v>
      </c>
      <c r="B2280" s="347" t="s">
        <v>538</v>
      </c>
      <c r="C2280" s="18" t="s">
        <v>980</v>
      </c>
      <c r="D2280" s="610" t="str">
        <f t="shared" si="168"/>
        <v>Фото</v>
      </c>
      <c r="E2280" s="235" t="s">
        <v>351</v>
      </c>
      <c r="F2280" s="49">
        <v>3</v>
      </c>
      <c r="G2280" s="48">
        <f t="shared" si="170"/>
        <v>111.89999999999999</v>
      </c>
      <c r="H2280" s="75"/>
      <c r="I2280" s="47">
        <f t="shared" si="169"/>
        <v>0</v>
      </c>
      <c r="J2280" s="47" t="s">
        <v>8127</v>
      </c>
      <c r="K2280" s="610"/>
    </row>
    <row r="2281" spans="1:11">
      <c r="A2281" s="37">
        <v>12025</v>
      </c>
      <c r="B2281" s="455" t="s">
        <v>33</v>
      </c>
      <c r="C2281" s="18" t="s">
        <v>2596</v>
      </c>
      <c r="D2281" s="610" t="str">
        <f t="shared" si="168"/>
        <v>Фото</v>
      </c>
      <c r="E2281" s="235" t="s">
        <v>351</v>
      </c>
      <c r="F2281" s="65">
        <v>5.5</v>
      </c>
      <c r="G2281" s="48">
        <f t="shared" si="170"/>
        <v>205.14999999999998</v>
      </c>
      <c r="H2281" s="75"/>
      <c r="I2281" s="47">
        <f t="shared" si="169"/>
        <v>0</v>
      </c>
      <c r="J2281" s="47" t="s">
        <v>6222</v>
      </c>
      <c r="K2281" s="610"/>
    </row>
    <row r="2282" spans="1:11">
      <c r="A2282" s="37">
        <v>11260</v>
      </c>
      <c r="B2282" s="309" t="s">
        <v>135</v>
      </c>
      <c r="C2282" s="18" t="s">
        <v>610</v>
      </c>
      <c r="D2282" s="610" t="str">
        <f t="shared" si="168"/>
        <v>Фото</v>
      </c>
      <c r="E2282" s="235" t="s">
        <v>351</v>
      </c>
      <c r="F2282" s="49">
        <v>5.5</v>
      </c>
      <c r="G2282" s="48">
        <f t="shared" si="170"/>
        <v>205.14999999999998</v>
      </c>
      <c r="H2282" s="75"/>
      <c r="I2282" s="47">
        <f t="shared" si="169"/>
        <v>0</v>
      </c>
      <c r="J2282" s="47" t="s">
        <v>6223</v>
      </c>
      <c r="K2282" s="610"/>
    </row>
    <row r="2283" spans="1:11">
      <c r="A2283" s="37">
        <v>12297</v>
      </c>
      <c r="B2283" s="24" t="s">
        <v>137</v>
      </c>
      <c r="C2283" s="18" t="s">
        <v>2859</v>
      </c>
      <c r="D2283" s="610" t="str">
        <f t="shared" si="168"/>
        <v>Фото</v>
      </c>
      <c r="E2283" s="235" t="s">
        <v>351</v>
      </c>
      <c r="F2283" s="49">
        <v>2.5</v>
      </c>
      <c r="G2283" s="48">
        <f t="shared" si="170"/>
        <v>93.25</v>
      </c>
      <c r="H2283" s="75"/>
      <c r="I2283" s="47">
        <f t="shared" si="169"/>
        <v>0</v>
      </c>
      <c r="J2283" s="47" t="s">
        <v>8572</v>
      </c>
      <c r="K2283" s="610"/>
    </row>
    <row r="2284" spans="1:11">
      <c r="A2284" s="37">
        <v>29962</v>
      </c>
      <c r="B2284" s="347" t="s">
        <v>89</v>
      </c>
      <c r="C2284" s="18" t="s">
        <v>147</v>
      </c>
      <c r="D2284" s="610" t="str">
        <f t="shared" si="168"/>
        <v>Фото</v>
      </c>
      <c r="E2284" s="235" t="s">
        <v>351</v>
      </c>
      <c r="F2284" s="65">
        <v>2.5</v>
      </c>
      <c r="G2284" s="48">
        <f t="shared" si="170"/>
        <v>93.25</v>
      </c>
      <c r="H2284" s="75"/>
      <c r="I2284" s="47">
        <f t="shared" si="169"/>
        <v>0</v>
      </c>
      <c r="J2284" s="47" t="s">
        <v>6224</v>
      </c>
      <c r="K2284" s="610"/>
    </row>
    <row r="2285" spans="1:11">
      <c r="A2285" s="37">
        <v>40102</v>
      </c>
      <c r="B2285" s="24" t="s">
        <v>137</v>
      </c>
      <c r="C2285" s="18" t="s">
        <v>604</v>
      </c>
      <c r="D2285" s="610" t="str">
        <f t="shared" si="168"/>
        <v>Фото</v>
      </c>
      <c r="E2285" s="235" t="s">
        <v>351</v>
      </c>
      <c r="F2285" s="49">
        <v>2.5</v>
      </c>
      <c r="G2285" s="48">
        <f t="shared" si="170"/>
        <v>93.25</v>
      </c>
      <c r="H2285" s="75"/>
      <c r="I2285" s="47">
        <f t="shared" si="169"/>
        <v>0</v>
      </c>
      <c r="J2285" s="47" t="s">
        <v>6227</v>
      </c>
      <c r="K2285" s="610"/>
    </row>
    <row r="2286" spans="1:11">
      <c r="A2286" s="37">
        <v>12030</v>
      </c>
      <c r="B2286" s="9" t="s">
        <v>137</v>
      </c>
      <c r="C2286" s="18" t="s">
        <v>2385</v>
      </c>
      <c r="D2286" s="610" t="str">
        <f t="shared" si="168"/>
        <v>Фото</v>
      </c>
      <c r="E2286" s="235" t="s">
        <v>351</v>
      </c>
      <c r="F2286" s="49">
        <v>2.5</v>
      </c>
      <c r="G2286" s="48">
        <f t="shared" si="170"/>
        <v>93.25</v>
      </c>
      <c r="H2286" s="75"/>
      <c r="I2286" s="47">
        <f t="shared" si="169"/>
        <v>0</v>
      </c>
      <c r="J2286" s="47" t="s">
        <v>7866</v>
      </c>
      <c r="K2286" s="610"/>
    </row>
    <row r="2287" spans="1:11">
      <c r="A2287" s="37">
        <v>12028</v>
      </c>
      <c r="B2287" s="455" t="s">
        <v>33</v>
      </c>
      <c r="C2287" s="18" t="s">
        <v>2598</v>
      </c>
      <c r="D2287" s="610" t="str">
        <f t="shared" si="168"/>
        <v>Фото</v>
      </c>
      <c r="E2287" s="235" t="s">
        <v>351</v>
      </c>
      <c r="F2287" s="65">
        <v>5.5</v>
      </c>
      <c r="G2287" s="48">
        <f t="shared" si="170"/>
        <v>205.14999999999998</v>
      </c>
      <c r="H2287" s="75"/>
      <c r="I2287" s="47">
        <f t="shared" si="169"/>
        <v>0</v>
      </c>
      <c r="J2287" s="47" t="s">
        <v>6226</v>
      </c>
      <c r="K2287" s="610"/>
    </row>
    <row r="2288" spans="1:11">
      <c r="A2288" s="37">
        <v>12031</v>
      </c>
      <c r="B2288" s="351" t="s">
        <v>2387</v>
      </c>
      <c r="C2288" s="481" t="s">
        <v>2389</v>
      </c>
      <c r="D2288" s="610" t="str">
        <f t="shared" si="168"/>
        <v>Фото</v>
      </c>
      <c r="E2288" s="235" t="s">
        <v>351</v>
      </c>
      <c r="F2288" s="65">
        <v>7</v>
      </c>
      <c r="G2288" s="48">
        <f t="shared" si="170"/>
        <v>261.09999999999997</v>
      </c>
      <c r="H2288" s="75"/>
      <c r="I2288" s="47">
        <f t="shared" si="169"/>
        <v>0</v>
      </c>
      <c r="J2288" s="47" t="s">
        <v>7868</v>
      </c>
      <c r="K2288" s="610"/>
    </row>
    <row r="2289" spans="1:11">
      <c r="A2289" s="37">
        <v>11288</v>
      </c>
      <c r="B2289" s="7" t="s">
        <v>137</v>
      </c>
      <c r="C2289" s="18" t="s">
        <v>630</v>
      </c>
      <c r="D2289" s="610" t="str">
        <f t="shared" si="168"/>
        <v>Фото</v>
      </c>
      <c r="E2289" s="235" t="s">
        <v>351</v>
      </c>
      <c r="F2289" s="49">
        <v>1.7</v>
      </c>
      <c r="G2289" s="48">
        <f t="shared" si="170"/>
        <v>63.41</v>
      </c>
      <c r="H2289" s="75"/>
      <c r="I2289" s="47">
        <f t="shared" si="169"/>
        <v>0</v>
      </c>
      <c r="J2289" s="47" t="s">
        <v>6249</v>
      </c>
      <c r="K2289" s="610"/>
    </row>
    <row r="2290" spans="1:11">
      <c r="A2290" s="37">
        <v>11291</v>
      </c>
      <c r="B2290" s="7" t="s">
        <v>137</v>
      </c>
      <c r="C2290" s="18" t="s">
        <v>2343</v>
      </c>
      <c r="D2290" s="610" t="str">
        <f t="shared" si="168"/>
        <v>Фото</v>
      </c>
      <c r="E2290" s="235" t="s">
        <v>351</v>
      </c>
      <c r="F2290" s="49">
        <v>1.7</v>
      </c>
      <c r="G2290" s="48">
        <f t="shared" si="170"/>
        <v>63.41</v>
      </c>
      <c r="H2290" s="75"/>
      <c r="I2290" s="47">
        <f t="shared" si="169"/>
        <v>0</v>
      </c>
      <c r="J2290" s="47" t="s">
        <v>6245</v>
      </c>
      <c r="K2290" s="610"/>
    </row>
    <row r="2291" spans="1:11">
      <c r="A2291" s="37">
        <v>11289</v>
      </c>
      <c r="B2291" s="7" t="s">
        <v>137</v>
      </c>
      <c r="C2291" s="18" t="s">
        <v>2344</v>
      </c>
      <c r="D2291" s="610" t="str">
        <f t="shared" si="168"/>
        <v>Фото</v>
      </c>
      <c r="E2291" s="235" t="s">
        <v>351</v>
      </c>
      <c r="F2291" s="49">
        <v>1.7</v>
      </c>
      <c r="G2291" s="48">
        <f t="shared" si="170"/>
        <v>63.41</v>
      </c>
      <c r="H2291" s="75"/>
      <c r="I2291" s="47">
        <f t="shared" si="169"/>
        <v>0</v>
      </c>
      <c r="J2291" s="47" t="s">
        <v>6248</v>
      </c>
      <c r="K2291" s="610"/>
    </row>
    <row r="2292" spans="1:11">
      <c r="A2292" s="37">
        <v>11290</v>
      </c>
      <c r="B2292" s="7" t="s">
        <v>137</v>
      </c>
      <c r="C2292" s="18" t="s">
        <v>2345</v>
      </c>
      <c r="D2292" s="610" t="str">
        <f t="shared" si="168"/>
        <v>Фото</v>
      </c>
      <c r="E2292" s="235" t="s">
        <v>351</v>
      </c>
      <c r="F2292" s="49">
        <v>1.7</v>
      </c>
      <c r="G2292" s="48">
        <f t="shared" si="170"/>
        <v>63.41</v>
      </c>
      <c r="H2292" s="75"/>
      <c r="I2292" s="47">
        <f t="shared" ref="I2292:I2323" si="171">F2292*H2292</f>
        <v>0</v>
      </c>
      <c r="J2292" s="47" t="s">
        <v>6247</v>
      </c>
      <c r="K2292" s="610"/>
    </row>
    <row r="2293" spans="1:11">
      <c r="A2293" s="8">
        <v>19305</v>
      </c>
      <c r="B2293" s="455" t="s">
        <v>133</v>
      </c>
      <c r="C2293" s="32" t="s">
        <v>2054</v>
      </c>
      <c r="D2293" s="610" t="str">
        <f t="shared" si="168"/>
        <v>Фото</v>
      </c>
      <c r="E2293" s="235" t="s">
        <v>351</v>
      </c>
      <c r="F2293" s="51">
        <v>3.8</v>
      </c>
      <c r="G2293" s="48">
        <f t="shared" si="170"/>
        <v>141.73999999999998</v>
      </c>
      <c r="H2293" s="75"/>
      <c r="I2293" s="47">
        <f t="shared" si="171"/>
        <v>0</v>
      </c>
      <c r="J2293" s="47" t="s">
        <v>6244</v>
      </c>
      <c r="K2293" s="610"/>
    </row>
    <row r="2294" spans="1:11">
      <c r="A2294" s="8">
        <v>19307</v>
      </c>
      <c r="B2294" s="455" t="s">
        <v>133</v>
      </c>
      <c r="C2294" s="32" t="s">
        <v>2055</v>
      </c>
      <c r="D2294" s="610" t="str">
        <f t="shared" si="168"/>
        <v>Фото</v>
      </c>
      <c r="E2294" s="235" t="s">
        <v>351</v>
      </c>
      <c r="F2294" s="51">
        <v>3.8</v>
      </c>
      <c r="G2294" s="48">
        <f t="shared" si="170"/>
        <v>141.73999999999998</v>
      </c>
      <c r="H2294" s="75"/>
      <c r="I2294" s="47">
        <f t="shared" si="171"/>
        <v>0</v>
      </c>
      <c r="J2294" s="47" t="s">
        <v>6246</v>
      </c>
      <c r="K2294" s="610"/>
    </row>
    <row r="2295" spans="1:11">
      <c r="A2295" s="37">
        <v>40703</v>
      </c>
      <c r="B2295" s="455" t="s">
        <v>133</v>
      </c>
      <c r="C2295" s="21" t="s">
        <v>203</v>
      </c>
      <c r="D2295" s="610" t="str">
        <f t="shared" si="168"/>
        <v>Фото</v>
      </c>
      <c r="E2295" s="239" t="s">
        <v>351</v>
      </c>
      <c r="F2295" s="49">
        <v>2.5</v>
      </c>
      <c r="G2295" s="48">
        <f t="shared" si="170"/>
        <v>93.25</v>
      </c>
      <c r="H2295" s="77"/>
      <c r="I2295" s="47">
        <f t="shared" si="171"/>
        <v>0</v>
      </c>
      <c r="J2295" s="47" t="s">
        <v>6090</v>
      </c>
      <c r="K2295" s="610"/>
    </row>
    <row r="2296" spans="1:11">
      <c r="A2296" s="6">
        <v>34128</v>
      </c>
      <c r="B2296" s="23" t="s">
        <v>137</v>
      </c>
      <c r="C2296" s="17" t="s">
        <v>1019</v>
      </c>
      <c r="D2296" s="610" t="str">
        <f t="shared" si="168"/>
        <v>Фото</v>
      </c>
      <c r="E2296" s="72" t="s">
        <v>351</v>
      </c>
      <c r="F2296" s="51">
        <v>3</v>
      </c>
      <c r="G2296" s="48">
        <f t="shared" si="170"/>
        <v>111.89999999999999</v>
      </c>
      <c r="H2296" s="75"/>
      <c r="I2296" s="47">
        <f t="shared" si="171"/>
        <v>0</v>
      </c>
      <c r="J2296" s="47" t="s">
        <v>6250</v>
      </c>
      <c r="K2296" s="610"/>
    </row>
    <row r="2297" spans="1:11">
      <c r="A2297" s="8">
        <v>19303</v>
      </c>
      <c r="B2297" s="23" t="s">
        <v>137</v>
      </c>
      <c r="C2297" s="20" t="s">
        <v>1020</v>
      </c>
      <c r="D2297" s="610" t="str">
        <f t="shared" si="168"/>
        <v>Фото</v>
      </c>
      <c r="E2297" s="539" t="s">
        <v>134</v>
      </c>
      <c r="F2297" s="51">
        <v>22</v>
      </c>
      <c r="G2297" s="48">
        <f t="shared" si="170"/>
        <v>820.59999999999991</v>
      </c>
      <c r="H2297" s="75"/>
      <c r="I2297" s="47">
        <f t="shared" si="171"/>
        <v>0</v>
      </c>
      <c r="J2297" s="47" t="s">
        <v>5470</v>
      </c>
      <c r="K2297" s="610"/>
    </row>
    <row r="2298" spans="1:11">
      <c r="A2298" s="37">
        <v>16282</v>
      </c>
      <c r="B2298" s="24" t="s">
        <v>137</v>
      </c>
      <c r="C2298" s="21" t="s">
        <v>712</v>
      </c>
      <c r="D2298" s="610" t="str">
        <f t="shared" si="168"/>
        <v>Фото</v>
      </c>
      <c r="E2298" s="72" t="s">
        <v>351</v>
      </c>
      <c r="F2298" s="65">
        <v>11</v>
      </c>
      <c r="G2298" s="48">
        <f t="shared" si="170"/>
        <v>410.29999999999995</v>
      </c>
      <c r="H2298" s="75"/>
      <c r="I2298" s="47">
        <f t="shared" si="171"/>
        <v>0</v>
      </c>
      <c r="J2298" s="47" t="s">
        <v>5488</v>
      </c>
      <c r="K2298" s="610"/>
    </row>
    <row r="2299" spans="1:11">
      <c r="A2299" s="37">
        <v>16280</v>
      </c>
      <c r="B2299" s="24" t="s">
        <v>137</v>
      </c>
      <c r="C2299" s="18" t="s">
        <v>711</v>
      </c>
      <c r="D2299" s="610" t="str">
        <f t="shared" si="168"/>
        <v>Фото</v>
      </c>
      <c r="E2299" s="72" t="s">
        <v>351</v>
      </c>
      <c r="F2299" s="65">
        <v>12</v>
      </c>
      <c r="G2299" s="48">
        <f t="shared" si="170"/>
        <v>447.59999999999997</v>
      </c>
      <c r="H2299" s="75"/>
      <c r="I2299" s="47">
        <f t="shared" si="171"/>
        <v>0</v>
      </c>
      <c r="J2299" s="47" t="s">
        <v>5487</v>
      </c>
      <c r="K2299" s="610"/>
    </row>
    <row r="2300" spans="1:11">
      <c r="A2300" s="37">
        <v>16287</v>
      </c>
      <c r="B2300" s="24" t="s">
        <v>137</v>
      </c>
      <c r="C2300" s="21" t="s">
        <v>1024</v>
      </c>
      <c r="D2300" s="610" t="str">
        <f t="shared" si="168"/>
        <v>Фото</v>
      </c>
      <c r="E2300" s="72" t="s">
        <v>351</v>
      </c>
      <c r="F2300" s="65">
        <v>8</v>
      </c>
      <c r="G2300" s="48">
        <f t="shared" si="170"/>
        <v>298.39999999999998</v>
      </c>
      <c r="H2300" s="75"/>
      <c r="I2300" s="47">
        <f t="shared" si="171"/>
        <v>0</v>
      </c>
      <c r="J2300" s="47" t="s">
        <v>8141</v>
      </c>
      <c r="K2300" s="610"/>
    </row>
    <row r="2301" spans="1:11">
      <c r="A2301" s="8">
        <v>19301</v>
      </c>
      <c r="B2301" s="23" t="s">
        <v>137</v>
      </c>
      <c r="C2301" s="32" t="s">
        <v>1004</v>
      </c>
      <c r="D2301" s="610" t="str">
        <f t="shared" si="168"/>
        <v>Фото</v>
      </c>
      <c r="E2301" s="72" t="s">
        <v>351</v>
      </c>
      <c r="F2301" s="51">
        <v>3.5</v>
      </c>
      <c r="G2301" s="48">
        <f t="shared" si="170"/>
        <v>130.54999999999998</v>
      </c>
      <c r="H2301" s="75"/>
      <c r="I2301" s="47">
        <f t="shared" si="171"/>
        <v>0</v>
      </c>
      <c r="J2301" s="47" t="s">
        <v>6236</v>
      </c>
      <c r="K2301" s="610"/>
    </row>
    <row r="2302" spans="1:11">
      <c r="A2302" s="8">
        <v>19299</v>
      </c>
      <c r="B2302" s="23" t="s">
        <v>137</v>
      </c>
      <c r="C2302" s="20" t="s">
        <v>1005</v>
      </c>
      <c r="D2302" s="610" t="str">
        <f t="shared" si="168"/>
        <v>Фото</v>
      </c>
      <c r="E2302" s="72" t="s">
        <v>351</v>
      </c>
      <c r="F2302" s="51">
        <v>2.5</v>
      </c>
      <c r="G2302" s="48">
        <f t="shared" si="170"/>
        <v>93.25</v>
      </c>
      <c r="H2302" s="75"/>
      <c r="I2302" s="47">
        <f t="shared" si="171"/>
        <v>0</v>
      </c>
      <c r="J2302" s="47" t="s">
        <v>6235</v>
      </c>
      <c r="K2302" s="610"/>
    </row>
    <row r="2303" spans="1:11">
      <c r="A2303" s="8">
        <v>19300</v>
      </c>
      <c r="B2303" s="23" t="s">
        <v>137</v>
      </c>
      <c r="C2303" s="20" t="s">
        <v>1006</v>
      </c>
      <c r="D2303" s="610" t="str">
        <f t="shared" si="168"/>
        <v>Фото</v>
      </c>
      <c r="E2303" s="72" t="s">
        <v>351</v>
      </c>
      <c r="F2303" s="51">
        <v>3</v>
      </c>
      <c r="G2303" s="48">
        <f t="shared" si="170"/>
        <v>111.89999999999999</v>
      </c>
      <c r="H2303" s="75"/>
      <c r="I2303" s="47">
        <f t="shared" si="171"/>
        <v>0</v>
      </c>
      <c r="J2303" s="47" t="s">
        <v>6237</v>
      </c>
      <c r="K2303" s="610"/>
    </row>
    <row r="2304" spans="1:11">
      <c r="A2304" s="8">
        <v>19302</v>
      </c>
      <c r="B2304" s="23" t="s">
        <v>137</v>
      </c>
      <c r="C2304" s="20" t="s">
        <v>1007</v>
      </c>
      <c r="D2304" s="610" t="str">
        <f t="shared" si="168"/>
        <v>Фото</v>
      </c>
      <c r="E2304" s="72" t="s">
        <v>351</v>
      </c>
      <c r="F2304" s="51">
        <v>3</v>
      </c>
      <c r="G2304" s="48">
        <f t="shared" si="170"/>
        <v>111.89999999999999</v>
      </c>
      <c r="H2304" s="75"/>
      <c r="I2304" s="47">
        <f t="shared" si="171"/>
        <v>0</v>
      </c>
      <c r="J2304" s="47" t="s">
        <v>6238</v>
      </c>
      <c r="K2304" s="610"/>
    </row>
    <row r="2305" spans="1:11">
      <c r="A2305" s="8">
        <v>12307</v>
      </c>
      <c r="B2305" s="2" t="s">
        <v>137</v>
      </c>
      <c r="C2305" s="32" t="s">
        <v>838</v>
      </c>
      <c r="D2305" s="610" t="str">
        <f t="shared" si="168"/>
        <v>Фото</v>
      </c>
      <c r="E2305" s="72" t="s">
        <v>351</v>
      </c>
      <c r="F2305" s="51">
        <v>12</v>
      </c>
      <c r="G2305" s="48">
        <f t="shared" ref="G2305:G2324" si="172">I$2*F2305</f>
        <v>447.59999999999997</v>
      </c>
      <c r="H2305" s="75"/>
      <c r="I2305" s="47">
        <f t="shared" si="171"/>
        <v>0</v>
      </c>
      <c r="J2305" s="47" t="s">
        <v>5477</v>
      </c>
      <c r="K2305" s="610"/>
    </row>
    <row r="2306" spans="1:11">
      <c r="A2306" s="37">
        <v>16026</v>
      </c>
      <c r="B2306" s="24" t="s">
        <v>137</v>
      </c>
      <c r="C2306" s="18" t="s">
        <v>1022</v>
      </c>
      <c r="D2306" s="610" t="str">
        <f t="shared" si="168"/>
        <v>Фото</v>
      </c>
      <c r="E2306" s="235" t="s">
        <v>351</v>
      </c>
      <c r="F2306" s="65">
        <v>18</v>
      </c>
      <c r="G2306" s="48">
        <f t="shared" si="172"/>
        <v>671.4</v>
      </c>
      <c r="H2306" s="75"/>
      <c r="I2306" s="47">
        <f t="shared" si="171"/>
        <v>0</v>
      </c>
      <c r="J2306" s="47" t="s">
        <v>5469</v>
      </c>
      <c r="K2306" s="610"/>
    </row>
    <row r="2307" spans="1:11">
      <c r="A2307" s="37">
        <v>40121</v>
      </c>
      <c r="B2307" s="7" t="s">
        <v>137</v>
      </c>
      <c r="C2307" s="18" t="s">
        <v>1023</v>
      </c>
      <c r="D2307" s="610" t="str">
        <f t="shared" si="168"/>
        <v>Фото</v>
      </c>
      <c r="E2307" s="235" t="s">
        <v>351</v>
      </c>
      <c r="F2307" s="65">
        <v>21</v>
      </c>
      <c r="G2307" s="48">
        <f t="shared" si="172"/>
        <v>783.3</v>
      </c>
      <c r="H2307" s="75"/>
      <c r="I2307" s="47">
        <f t="shared" si="171"/>
        <v>0</v>
      </c>
      <c r="J2307" s="47" t="s">
        <v>5468</v>
      </c>
      <c r="K2307" s="610"/>
    </row>
    <row r="2308" spans="1:11">
      <c r="A2308" s="6">
        <v>34132</v>
      </c>
      <c r="B2308" s="23" t="s">
        <v>137</v>
      </c>
      <c r="C2308" s="31" t="s">
        <v>557</v>
      </c>
      <c r="D2308" s="610" t="str">
        <f t="shared" si="168"/>
        <v>Фото</v>
      </c>
      <c r="E2308" s="72" t="s">
        <v>351</v>
      </c>
      <c r="F2308" s="51">
        <v>30</v>
      </c>
      <c r="G2308" s="48">
        <f t="shared" si="172"/>
        <v>1119</v>
      </c>
      <c r="H2308" s="75"/>
      <c r="I2308" s="47">
        <f t="shared" si="171"/>
        <v>0</v>
      </c>
      <c r="J2308" s="47" t="s">
        <v>5467</v>
      </c>
      <c r="K2308" s="610"/>
    </row>
    <row r="2309" spans="1:11">
      <c r="A2309" s="37">
        <v>40331</v>
      </c>
      <c r="B2309" s="24" t="s">
        <v>137</v>
      </c>
      <c r="C2309" s="18" t="s">
        <v>3762</v>
      </c>
      <c r="D2309" s="610" t="str">
        <f t="shared" si="168"/>
        <v>Фото</v>
      </c>
      <c r="E2309" s="72" t="s">
        <v>351</v>
      </c>
      <c r="F2309" s="65">
        <v>2.5</v>
      </c>
      <c r="G2309" s="48">
        <f t="shared" si="172"/>
        <v>93.25</v>
      </c>
      <c r="H2309" s="75"/>
      <c r="I2309" s="47">
        <f t="shared" si="171"/>
        <v>0</v>
      </c>
      <c r="J2309" s="47" t="s">
        <v>6240</v>
      </c>
      <c r="K2309" s="610"/>
    </row>
    <row r="2310" spans="1:11">
      <c r="A2310" s="37">
        <v>13766</v>
      </c>
      <c r="B2310" s="24" t="s">
        <v>137</v>
      </c>
      <c r="C2310" s="18" t="s">
        <v>3976</v>
      </c>
      <c r="D2310" s="610" t="str">
        <f t="shared" si="168"/>
        <v>Фото</v>
      </c>
      <c r="E2310" s="72" t="s">
        <v>351</v>
      </c>
      <c r="F2310" s="65">
        <v>2.5</v>
      </c>
      <c r="G2310" s="48">
        <f t="shared" si="172"/>
        <v>93.25</v>
      </c>
      <c r="H2310" s="75"/>
      <c r="I2310" s="47">
        <f t="shared" si="171"/>
        <v>0</v>
      </c>
      <c r="J2310" s="47" t="s">
        <v>8142</v>
      </c>
      <c r="K2310" s="610"/>
    </row>
    <row r="2311" spans="1:11">
      <c r="A2311" s="8">
        <v>16296</v>
      </c>
      <c r="B2311" s="23" t="s">
        <v>137</v>
      </c>
      <c r="C2311" s="20" t="s">
        <v>3102</v>
      </c>
      <c r="D2311" s="610" t="str">
        <f t="shared" ref="D2311:D2374" si="173">HYPERLINK(J2311,"Фото")</f>
        <v>Фото</v>
      </c>
      <c r="E2311" s="72" t="s">
        <v>351</v>
      </c>
      <c r="F2311" s="51">
        <v>1</v>
      </c>
      <c r="G2311" s="48">
        <f t="shared" si="172"/>
        <v>37.299999999999997</v>
      </c>
      <c r="H2311" s="75"/>
      <c r="I2311" s="47">
        <f t="shared" si="171"/>
        <v>0</v>
      </c>
      <c r="J2311" s="47" t="s">
        <v>6239</v>
      </c>
      <c r="K2311" s="610"/>
    </row>
    <row r="2312" spans="1:11">
      <c r="A2312" s="37">
        <v>29977</v>
      </c>
      <c r="B2312" s="24" t="s">
        <v>137</v>
      </c>
      <c r="C2312" s="18" t="s">
        <v>3110</v>
      </c>
      <c r="D2312" s="610" t="str">
        <f t="shared" si="173"/>
        <v>Фото</v>
      </c>
      <c r="E2312" s="72" t="s">
        <v>351</v>
      </c>
      <c r="F2312" s="65">
        <v>3.5</v>
      </c>
      <c r="G2312" s="48">
        <f t="shared" si="172"/>
        <v>130.54999999999998</v>
      </c>
      <c r="H2312" s="75"/>
      <c r="I2312" s="47">
        <f t="shared" si="171"/>
        <v>0</v>
      </c>
      <c r="J2312" s="47" t="s">
        <v>6241</v>
      </c>
      <c r="K2312" s="610"/>
    </row>
    <row r="2313" spans="1:11">
      <c r="A2313" s="37">
        <v>12902</v>
      </c>
      <c r="B2313" s="24" t="s">
        <v>137</v>
      </c>
      <c r="C2313" s="18" t="s">
        <v>3114</v>
      </c>
      <c r="D2313" s="610" t="str">
        <f t="shared" si="173"/>
        <v>Фото</v>
      </c>
      <c r="E2313" s="72" t="s">
        <v>351</v>
      </c>
      <c r="F2313" s="65">
        <v>1</v>
      </c>
      <c r="G2313" s="48">
        <f t="shared" si="172"/>
        <v>37.299999999999997</v>
      </c>
      <c r="H2313" s="75"/>
      <c r="I2313" s="47">
        <f t="shared" si="171"/>
        <v>0</v>
      </c>
      <c r="J2313" s="47" t="s">
        <v>8631</v>
      </c>
      <c r="K2313" s="610"/>
    </row>
    <row r="2314" spans="1:11">
      <c r="A2314" s="37">
        <v>13026</v>
      </c>
      <c r="B2314" s="24" t="s">
        <v>137</v>
      </c>
      <c r="C2314" s="18" t="s">
        <v>3200</v>
      </c>
      <c r="D2314" s="610" t="str">
        <f t="shared" si="173"/>
        <v>Фото</v>
      </c>
      <c r="E2314" s="72" t="s">
        <v>351</v>
      </c>
      <c r="F2314" s="49">
        <v>2</v>
      </c>
      <c r="G2314" s="48">
        <f t="shared" si="172"/>
        <v>74.599999999999994</v>
      </c>
      <c r="H2314" s="75"/>
      <c r="I2314" s="47">
        <f t="shared" si="171"/>
        <v>0</v>
      </c>
      <c r="J2314" s="47" t="s">
        <v>6251</v>
      </c>
      <c r="K2314" s="610"/>
    </row>
    <row r="2315" spans="1:11">
      <c r="A2315" s="37">
        <v>16305</v>
      </c>
      <c r="B2315" s="24" t="s">
        <v>137</v>
      </c>
      <c r="C2315" s="18" t="s">
        <v>3244</v>
      </c>
      <c r="D2315" s="610" t="str">
        <f t="shared" si="173"/>
        <v>Фото</v>
      </c>
      <c r="E2315" s="72" t="s">
        <v>351</v>
      </c>
      <c r="F2315" s="65">
        <v>2</v>
      </c>
      <c r="G2315" s="48">
        <f t="shared" si="172"/>
        <v>74.599999999999994</v>
      </c>
      <c r="H2315" s="75"/>
      <c r="I2315" s="47">
        <f t="shared" si="171"/>
        <v>0</v>
      </c>
      <c r="J2315" s="47" t="s">
        <v>6252</v>
      </c>
      <c r="K2315" s="610"/>
    </row>
    <row r="2316" spans="1:11">
      <c r="A2316" s="37">
        <v>16314</v>
      </c>
      <c r="B2316" s="24" t="s">
        <v>137</v>
      </c>
      <c r="C2316" s="18" t="s">
        <v>3210</v>
      </c>
      <c r="D2316" s="610" t="str">
        <f t="shared" si="173"/>
        <v>Фото</v>
      </c>
      <c r="E2316" s="72" t="s">
        <v>351</v>
      </c>
      <c r="F2316" s="65">
        <v>1.5</v>
      </c>
      <c r="G2316" s="48">
        <f t="shared" si="172"/>
        <v>55.949999999999996</v>
      </c>
      <c r="H2316" s="75"/>
      <c r="I2316" s="47">
        <f t="shared" si="171"/>
        <v>0</v>
      </c>
      <c r="J2316" s="47" t="s">
        <v>6253</v>
      </c>
      <c r="K2316" s="610"/>
    </row>
    <row r="2317" spans="1:11">
      <c r="A2317" s="10">
        <v>19288</v>
      </c>
      <c r="B2317" s="24" t="s">
        <v>137</v>
      </c>
      <c r="C2317" s="20" t="s">
        <v>3612</v>
      </c>
      <c r="D2317" s="610" t="str">
        <f t="shared" si="173"/>
        <v>Фото</v>
      </c>
      <c r="E2317" s="72" t="s">
        <v>351</v>
      </c>
      <c r="F2317" s="52">
        <v>6</v>
      </c>
      <c r="G2317" s="48">
        <f t="shared" si="172"/>
        <v>223.79999999999998</v>
      </c>
      <c r="H2317" s="75"/>
      <c r="I2317" s="47">
        <f t="shared" si="171"/>
        <v>0</v>
      </c>
      <c r="J2317" s="47" t="s">
        <v>5479</v>
      </c>
      <c r="K2317" s="610"/>
    </row>
    <row r="2318" spans="1:11">
      <c r="A2318" s="8">
        <v>19289</v>
      </c>
      <c r="B2318" s="23" t="s">
        <v>137</v>
      </c>
      <c r="C2318" s="20" t="s">
        <v>1009</v>
      </c>
      <c r="D2318" s="610" t="str">
        <f t="shared" si="173"/>
        <v>Фото</v>
      </c>
      <c r="E2318" s="72" t="s">
        <v>351</v>
      </c>
      <c r="F2318" s="51">
        <v>8</v>
      </c>
      <c r="G2318" s="48">
        <f t="shared" si="172"/>
        <v>298.39999999999998</v>
      </c>
      <c r="H2318" s="75"/>
      <c r="I2318" s="47">
        <f t="shared" si="171"/>
        <v>0</v>
      </c>
      <c r="J2318" s="47" t="s">
        <v>5478</v>
      </c>
      <c r="K2318" s="610"/>
    </row>
    <row r="2319" spans="1:11">
      <c r="A2319" s="8">
        <v>19298</v>
      </c>
      <c r="B2319" s="23" t="s">
        <v>137</v>
      </c>
      <c r="C2319" s="32" t="s">
        <v>3642</v>
      </c>
      <c r="D2319" s="610" t="str">
        <f t="shared" si="173"/>
        <v>Фото</v>
      </c>
      <c r="E2319" s="235" t="s">
        <v>351</v>
      </c>
      <c r="F2319" s="51">
        <v>8</v>
      </c>
      <c r="G2319" s="48">
        <f t="shared" si="172"/>
        <v>298.39999999999998</v>
      </c>
      <c r="H2319" s="75"/>
      <c r="I2319" s="47">
        <f t="shared" si="171"/>
        <v>0</v>
      </c>
      <c r="J2319" s="47" t="s">
        <v>5480</v>
      </c>
      <c r="K2319" s="610"/>
    </row>
    <row r="2320" spans="1:11">
      <c r="A2320" s="6">
        <v>40130</v>
      </c>
      <c r="B2320" s="455" t="s">
        <v>133</v>
      </c>
      <c r="C2320" s="31" t="s">
        <v>2056</v>
      </c>
      <c r="D2320" s="610" t="str">
        <f t="shared" si="173"/>
        <v>Фото</v>
      </c>
      <c r="E2320" s="72" t="s">
        <v>351</v>
      </c>
      <c r="F2320" s="51">
        <v>4</v>
      </c>
      <c r="G2320" s="48">
        <f t="shared" si="172"/>
        <v>149.19999999999999</v>
      </c>
      <c r="H2320" s="75"/>
      <c r="I2320" s="47">
        <f t="shared" si="171"/>
        <v>0</v>
      </c>
      <c r="J2320" s="47" t="s">
        <v>6243</v>
      </c>
      <c r="K2320" s="610"/>
    </row>
    <row r="2321" spans="1:11">
      <c r="A2321" s="6">
        <v>40129</v>
      </c>
      <c r="B2321" s="455" t="s">
        <v>133</v>
      </c>
      <c r="C2321" s="31" t="s">
        <v>1021</v>
      </c>
      <c r="D2321" s="610" t="str">
        <f t="shared" si="173"/>
        <v>Фото</v>
      </c>
      <c r="E2321" s="72" t="s">
        <v>351</v>
      </c>
      <c r="F2321" s="51">
        <v>4</v>
      </c>
      <c r="G2321" s="48">
        <f t="shared" si="172"/>
        <v>149.19999999999999</v>
      </c>
      <c r="H2321" s="75"/>
      <c r="I2321" s="47">
        <f t="shared" si="171"/>
        <v>0</v>
      </c>
      <c r="J2321" s="47" t="s">
        <v>6242</v>
      </c>
      <c r="K2321" s="610"/>
    </row>
    <row r="2322" spans="1:11">
      <c r="A2322" s="37">
        <v>40563</v>
      </c>
      <c r="B2322" s="24" t="s">
        <v>137</v>
      </c>
      <c r="C2322" s="18" t="s">
        <v>3929</v>
      </c>
      <c r="D2322" s="610" t="str">
        <f t="shared" si="173"/>
        <v>Фото</v>
      </c>
      <c r="E2322" s="72" t="s">
        <v>351</v>
      </c>
      <c r="F2322" s="65">
        <v>0.4</v>
      </c>
      <c r="G2322" s="48">
        <f t="shared" si="172"/>
        <v>14.92</v>
      </c>
      <c r="H2322" s="75"/>
      <c r="I2322" s="47">
        <f t="shared" si="171"/>
        <v>0</v>
      </c>
      <c r="J2322" s="47" t="s">
        <v>6254</v>
      </c>
      <c r="K2322" s="610"/>
    </row>
    <row r="2323" spans="1:11">
      <c r="A2323" s="37">
        <v>11778</v>
      </c>
      <c r="B2323" s="309" t="s">
        <v>135</v>
      </c>
      <c r="C2323" s="18" t="s">
        <v>1796</v>
      </c>
      <c r="D2323" s="610" t="str">
        <f t="shared" si="173"/>
        <v>Фото</v>
      </c>
      <c r="E2323" s="227" t="s">
        <v>351</v>
      </c>
      <c r="F2323" s="65">
        <v>6.5</v>
      </c>
      <c r="G2323" s="48">
        <f t="shared" si="172"/>
        <v>242.45</v>
      </c>
      <c r="H2323" s="75"/>
      <c r="I2323" s="47">
        <f t="shared" si="171"/>
        <v>0</v>
      </c>
      <c r="J2323" s="47" t="s">
        <v>7442</v>
      </c>
      <c r="K2323" s="610"/>
    </row>
    <row r="2324" spans="1:11" ht="14.4">
      <c r="A2324" s="43">
        <v>40699</v>
      </c>
      <c r="B2324" s="455" t="s">
        <v>133</v>
      </c>
      <c r="C2324" s="18" t="s">
        <v>3605</v>
      </c>
      <c r="D2324" s="610" t="str">
        <f t="shared" si="173"/>
        <v>Фото</v>
      </c>
      <c r="E2324" s="235" t="s">
        <v>351</v>
      </c>
      <c r="F2324" s="65">
        <v>1.5</v>
      </c>
      <c r="G2324" s="48">
        <f t="shared" si="172"/>
        <v>55.949999999999996</v>
      </c>
      <c r="H2324" s="75"/>
      <c r="I2324" s="47">
        <f>F2324*H2324</f>
        <v>0</v>
      </c>
      <c r="J2324" s="47" t="s">
        <v>6110</v>
      </c>
      <c r="K2324" s="610"/>
    </row>
    <row r="2325" spans="1:11" ht="17.399999999999999">
      <c r="A2325" s="187"/>
      <c r="B2325" s="388" t="s">
        <v>1657</v>
      </c>
      <c r="C2325" s="188" t="s">
        <v>987</v>
      </c>
      <c r="D2325" s="610"/>
      <c r="E2325" s="254"/>
      <c r="F2325" s="189"/>
      <c r="G2325" s="190"/>
      <c r="H2325" s="191"/>
      <c r="I2325" s="192"/>
      <c r="J2325" s="192" t="e">
        <v>#N/A</v>
      </c>
      <c r="K2325" s="610"/>
    </row>
    <row r="2326" spans="1:11" ht="172.35" customHeight="1">
      <c r="A2326" s="445"/>
      <c r="B2326" s="143"/>
      <c r="C2326" s="439"/>
      <c r="D2326" s="610"/>
      <c r="E2326" s="238"/>
      <c r="F2326" s="104"/>
      <c r="G2326" s="105"/>
      <c r="H2326" s="106"/>
      <c r="I2326" s="107"/>
      <c r="J2326" s="107" t="e">
        <v>#N/A</v>
      </c>
      <c r="K2326" s="610"/>
    </row>
    <row r="2327" spans="1:11">
      <c r="A2327" s="6">
        <v>11311</v>
      </c>
      <c r="B2327" s="367" t="s">
        <v>137</v>
      </c>
      <c r="C2327" s="31" t="s">
        <v>641</v>
      </c>
      <c r="D2327" s="610" t="str">
        <f t="shared" si="173"/>
        <v>Фото</v>
      </c>
      <c r="E2327" s="227" t="s">
        <v>351</v>
      </c>
      <c r="F2327" s="51">
        <v>6</v>
      </c>
      <c r="G2327" s="48">
        <f t="shared" ref="G2327:G2357" si="174">I$2*F2327</f>
        <v>223.79999999999998</v>
      </c>
      <c r="H2327" s="75"/>
      <c r="I2327" s="47">
        <f t="shared" ref="I2327:I2357" si="175">F2327*H2327</f>
        <v>0</v>
      </c>
      <c r="J2327" s="47" t="s">
        <v>6726</v>
      </c>
      <c r="K2327" s="610"/>
    </row>
    <row r="2328" spans="1:11">
      <c r="A2328" s="6">
        <v>11280</v>
      </c>
      <c r="B2328" s="2" t="s">
        <v>137</v>
      </c>
      <c r="C2328" s="31" t="s">
        <v>3923</v>
      </c>
      <c r="D2328" s="610" t="str">
        <f t="shared" si="173"/>
        <v>Фото</v>
      </c>
      <c r="E2328" s="227" t="s">
        <v>351</v>
      </c>
      <c r="F2328" s="51">
        <v>11</v>
      </c>
      <c r="G2328" s="48">
        <f t="shared" si="174"/>
        <v>410.29999999999995</v>
      </c>
      <c r="H2328" s="75"/>
      <c r="I2328" s="47">
        <f t="shared" si="175"/>
        <v>0</v>
      </c>
      <c r="J2328" s="47" t="s">
        <v>6727</v>
      </c>
      <c r="K2328" s="610"/>
    </row>
    <row r="2329" spans="1:11">
      <c r="A2329" s="6">
        <v>12099</v>
      </c>
      <c r="B2329" s="2" t="s">
        <v>137</v>
      </c>
      <c r="C2329" s="31" t="s">
        <v>2496</v>
      </c>
      <c r="D2329" s="610" t="str">
        <f t="shared" si="173"/>
        <v>Фото</v>
      </c>
      <c r="E2329" s="566" t="s">
        <v>741</v>
      </c>
      <c r="F2329" s="51">
        <v>17</v>
      </c>
      <c r="G2329" s="48">
        <f t="shared" si="174"/>
        <v>634.09999999999991</v>
      </c>
      <c r="H2329" s="75"/>
      <c r="I2329" s="47">
        <f t="shared" si="175"/>
        <v>0</v>
      </c>
      <c r="J2329" s="47" t="s">
        <v>8224</v>
      </c>
      <c r="K2329" s="610"/>
    </row>
    <row r="2330" spans="1:11">
      <c r="A2330" s="6">
        <v>11532</v>
      </c>
      <c r="B2330" s="2" t="s">
        <v>137</v>
      </c>
      <c r="C2330" s="31" t="s">
        <v>2918</v>
      </c>
      <c r="D2330" s="610" t="str">
        <f t="shared" si="173"/>
        <v>Фото</v>
      </c>
      <c r="E2330" s="227" t="s">
        <v>351</v>
      </c>
      <c r="F2330" s="51">
        <v>5</v>
      </c>
      <c r="G2330" s="48">
        <f t="shared" si="174"/>
        <v>186.5</v>
      </c>
      <c r="H2330" s="75"/>
      <c r="I2330" s="47">
        <f t="shared" si="175"/>
        <v>0</v>
      </c>
      <c r="J2330" s="47" t="s">
        <v>6729</v>
      </c>
      <c r="K2330" s="610"/>
    </row>
    <row r="2331" spans="1:11">
      <c r="A2331" s="6">
        <v>34133</v>
      </c>
      <c r="B2331" s="320" t="s">
        <v>24</v>
      </c>
      <c r="C2331" s="477" t="s">
        <v>4224</v>
      </c>
      <c r="D2331" s="610" t="str">
        <f t="shared" si="173"/>
        <v>Фото</v>
      </c>
      <c r="E2331" s="227" t="s">
        <v>351</v>
      </c>
      <c r="F2331" s="51">
        <v>18.5</v>
      </c>
      <c r="G2331" s="48">
        <f t="shared" si="174"/>
        <v>690.05</v>
      </c>
      <c r="H2331" s="75"/>
      <c r="I2331" s="47">
        <f t="shared" si="175"/>
        <v>0</v>
      </c>
      <c r="J2331" s="47" t="s">
        <v>6728</v>
      </c>
      <c r="K2331" s="610"/>
    </row>
    <row r="2332" spans="1:11">
      <c r="A2332" s="6">
        <v>12944</v>
      </c>
      <c r="B2332" s="320" t="s">
        <v>24</v>
      </c>
      <c r="C2332" s="477" t="s">
        <v>3281</v>
      </c>
      <c r="D2332" s="610" t="str">
        <f t="shared" si="173"/>
        <v>Фото</v>
      </c>
      <c r="E2332" s="566" t="s">
        <v>351</v>
      </c>
      <c r="F2332" s="51">
        <v>55</v>
      </c>
      <c r="G2332" s="48">
        <f t="shared" si="174"/>
        <v>2051.5</v>
      </c>
      <c r="H2332" s="75"/>
      <c r="I2332" s="47">
        <f t="shared" si="175"/>
        <v>0</v>
      </c>
      <c r="J2332" s="47" t="s">
        <v>8667</v>
      </c>
      <c r="K2332" s="610"/>
    </row>
    <row r="2333" spans="1:11">
      <c r="A2333" s="6">
        <v>11577</v>
      </c>
      <c r="B2333" s="2" t="s">
        <v>137</v>
      </c>
      <c r="C2333" s="31" t="s">
        <v>708</v>
      </c>
      <c r="D2333" s="610" t="str">
        <f t="shared" si="173"/>
        <v>Фото</v>
      </c>
      <c r="E2333" s="227" t="s">
        <v>351</v>
      </c>
      <c r="F2333" s="51">
        <v>12</v>
      </c>
      <c r="G2333" s="48">
        <f t="shared" si="174"/>
        <v>447.59999999999997</v>
      </c>
      <c r="H2333" s="75"/>
      <c r="I2333" s="47">
        <f t="shared" si="175"/>
        <v>0</v>
      </c>
      <c r="J2333" s="47" t="s">
        <v>6739</v>
      </c>
      <c r="K2333" s="610"/>
    </row>
    <row r="2334" spans="1:11">
      <c r="A2334" s="6">
        <v>12752</v>
      </c>
      <c r="B2334" s="2" t="s">
        <v>137</v>
      </c>
      <c r="C2334" s="31" t="s">
        <v>2777</v>
      </c>
      <c r="D2334" s="610" t="str">
        <f t="shared" si="173"/>
        <v>Фото</v>
      </c>
      <c r="E2334" s="227" t="s">
        <v>351</v>
      </c>
      <c r="F2334" s="51">
        <v>3</v>
      </c>
      <c r="G2334" s="48">
        <f t="shared" si="174"/>
        <v>111.89999999999999</v>
      </c>
      <c r="H2334" s="75"/>
      <c r="I2334" s="47">
        <f t="shared" si="175"/>
        <v>0</v>
      </c>
      <c r="J2334" s="47" t="s">
        <v>8489</v>
      </c>
      <c r="K2334" s="610"/>
    </row>
    <row r="2335" spans="1:11">
      <c r="A2335" s="6">
        <v>12700</v>
      </c>
      <c r="B2335" s="332" t="s">
        <v>2724</v>
      </c>
      <c r="C2335" s="31" t="s">
        <v>3075</v>
      </c>
      <c r="D2335" s="610" t="str">
        <f t="shared" si="173"/>
        <v>Фото</v>
      </c>
      <c r="E2335" s="227" t="s">
        <v>351</v>
      </c>
      <c r="F2335" s="51">
        <v>3.5</v>
      </c>
      <c r="G2335" s="48">
        <f t="shared" si="174"/>
        <v>130.54999999999998</v>
      </c>
      <c r="H2335" s="75"/>
      <c r="I2335" s="47">
        <f t="shared" si="175"/>
        <v>0</v>
      </c>
      <c r="J2335" s="47" t="s">
        <v>8420</v>
      </c>
      <c r="K2335" s="610"/>
    </row>
    <row r="2336" spans="1:11">
      <c r="A2336" s="6">
        <v>28206</v>
      </c>
      <c r="B2336" s="23" t="s">
        <v>137</v>
      </c>
      <c r="C2336" s="17" t="s">
        <v>3004</v>
      </c>
      <c r="D2336" s="610" t="str">
        <f t="shared" si="173"/>
        <v>Фото</v>
      </c>
      <c r="E2336" s="72" t="s">
        <v>351</v>
      </c>
      <c r="F2336" s="51">
        <v>15</v>
      </c>
      <c r="G2336" s="48">
        <f t="shared" si="174"/>
        <v>559.5</v>
      </c>
      <c r="H2336" s="75"/>
      <c r="I2336" s="47">
        <f t="shared" si="175"/>
        <v>0</v>
      </c>
      <c r="J2336" s="47" t="s">
        <v>6740</v>
      </c>
      <c r="K2336" s="610"/>
    </row>
    <row r="2337" spans="1:11">
      <c r="A2337" s="6">
        <v>27073</v>
      </c>
      <c r="B2337" s="306" t="s">
        <v>21</v>
      </c>
      <c r="C2337" s="17" t="s">
        <v>2291</v>
      </c>
      <c r="D2337" s="610" t="str">
        <f t="shared" si="173"/>
        <v>Фото</v>
      </c>
      <c r="E2337" s="72" t="s">
        <v>351</v>
      </c>
      <c r="F2337" s="51">
        <v>11</v>
      </c>
      <c r="G2337" s="48">
        <f t="shared" si="174"/>
        <v>410.29999999999995</v>
      </c>
      <c r="H2337" s="75"/>
      <c r="I2337" s="47">
        <f t="shared" si="175"/>
        <v>0</v>
      </c>
      <c r="J2337" s="47" t="s">
        <v>6730</v>
      </c>
      <c r="K2337" s="610"/>
    </row>
    <row r="2338" spans="1:11">
      <c r="A2338" s="6">
        <v>14425</v>
      </c>
      <c r="B2338" s="359" t="s">
        <v>135</v>
      </c>
      <c r="C2338" s="477" t="s">
        <v>1960</v>
      </c>
      <c r="D2338" s="610" t="str">
        <f t="shared" si="173"/>
        <v>Фото</v>
      </c>
      <c r="E2338" s="228" t="s">
        <v>351</v>
      </c>
      <c r="F2338" s="51">
        <v>9</v>
      </c>
      <c r="G2338" s="48">
        <f t="shared" si="174"/>
        <v>335.7</v>
      </c>
      <c r="H2338" s="75"/>
      <c r="I2338" s="47">
        <f t="shared" si="175"/>
        <v>0</v>
      </c>
      <c r="J2338" s="47" t="s">
        <v>6731</v>
      </c>
      <c r="K2338" s="610"/>
    </row>
    <row r="2339" spans="1:11">
      <c r="A2339" s="6">
        <v>14426</v>
      </c>
      <c r="B2339" s="333" t="s">
        <v>135</v>
      </c>
      <c r="C2339" s="477" t="s">
        <v>1961</v>
      </c>
      <c r="D2339" s="610" t="str">
        <f t="shared" si="173"/>
        <v>Фото</v>
      </c>
      <c r="E2339" s="569" t="s">
        <v>134</v>
      </c>
      <c r="F2339" s="51">
        <v>9</v>
      </c>
      <c r="G2339" s="48">
        <f t="shared" si="174"/>
        <v>335.7</v>
      </c>
      <c r="H2339" s="75"/>
      <c r="I2339" s="47">
        <f t="shared" si="175"/>
        <v>0</v>
      </c>
      <c r="J2339" s="47" t="s">
        <v>6732</v>
      </c>
      <c r="K2339" s="610"/>
    </row>
    <row r="2340" spans="1:11">
      <c r="A2340" s="6">
        <v>14427</v>
      </c>
      <c r="B2340" s="333" t="s">
        <v>135</v>
      </c>
      <c r="C2340" s="477" t="s">
        <v>1962</v>
      </c>
      <c r="D2340" s="610" t="str">
        <f t="shared" si="173"/>
        <v>Фото</v>
      </c>
      <c r="E2340" s="72" t="s">
        <v>351</v>
      </c>
      <c r="F2340" s="51">
        <v>8.5</v>
      </c>
      <c r="G2340" s="48">
        <f t="shared" si="174"/>
        <v>317.04999999999995</v>
      </c>
      <c r="H2340" s="75"/>
      <c r="I2340" s="47">
        <f t="shared" si="175"/>
        <v>0</v>
      </c>
      <c r="J2340" s="47" t="s">
        <v>6733</v>
      </c>
      <c r="K2340" s="610"/>
    </row>
    <row r="2341" spans="1:11">
      <c r="A2341" s="6">
        <v>11845</v>
      </c>
      <c r="B2341" s="455" t="s">
        <v>133</v>
      </c>
      <c r="C2341" s="477" t="s">
        <v>1963</v>
      </c>
      <c r="D2341" s="610" t="str">
        <f t="shared" si="173"/>
        <v>Фото</v>
      </c>
      <c r="E2341" s="346" t="s">
        <v>351</v>
      </c>
      <c r="F2341" s="51">
        <v>8.5</v>
      </c>
      <c r="G2341" s="48">
        <f t="shared" si="174"/>
        <v>317.04999999999995</v>
      </c>
      <c r="H2341" s="75"/>
      <c r="I2341" s="47">
        <f t="shared" si="175"/>
        <v>0</v>
      </c>
      <c r="J2341" s="47" t="s">
        <v>7719</v>
      </c>
      <c r="K2341" s="610"/>
    </row>
    <row r="2342" spans="1:11">
      <c r="A2342" s="6">
        <v>11844</v>
      </c>
      <c r="B2342" s="455" t="s">
        <v>133</v>
      </c>
      <c r="C2342" s="477" t="s">
        <v>1964</v>
      </c>
      <c r="D2342" s="610" t="str">
        <f t="shared" si="173"/>
        <v>Фото</v>
      </c>
      <c r="E2342" s="533" t="s">
        <v>134</v>
      </c>
      <c r="F2342" s="51">
        <v>8</v>
      </c>
      <c r="G2342" s="48">
        <f t="shared" si="174"/>
        <v>298.39999999999998</v>
      </c>
      <c r="H2342" s="75"/>
      <c r="I2342" s="47">
        <f t="shared" si="175"/>
        <v>0</v>
      </c>
      <c r="J2342" s="47" t="s">
        <v>7718</v>
      </c>
      <c r="K2342" s="610"/>
    </row>
    <row r="2343" spans="1:11">
      <c r="A2343" s="6">
        <v>11843</v>
      </c>
      <c r="B2343" s="455" t="s">
        <v>133</v>
      </c>
      <c r="C2343" s="477" t="s">
        <v>1965</v>
      </c>
      <c r="D2343" s="610" t="str">
        <f t="shared" si="173"/>
        <v>Фото</v>
      </c>
      <c r="E2343" s="533" t="s">
        <v>134</v>
      </c>
      <c r="F2343" s="51">
        <v>8</v>
      </c>
      <c r="G2343" s="48">
        <f t="shared" si="174"/>
        <v>298.39999999999998</v>
      </c>
      <c r="H2343" s="75"/>
      <c r="I2343" s="47">
        <f t="shared" si="175"/>
        <v>0</v>
      </c>
      <c r="J2343" s="47" t="s">
        <v>7717</v>
      </c>
      <c r="K2343" s="610"/>
    </row>
    <row r="2344" spans="1:11">
      <c r="A2344" s="6">
        <v>11842</v>
      </c>
      <c r="B2344" s="455" t="s">
        <v>133</v>
      </c>
      <c r="C2344" s="477" t="s">
        <v>1966</v>
      </c>
      <c r="D2344" s="610" t="str">
        <f t="shared" si="173"/>
        <v>Фото</v>
      </c>
      <c r="E2344" s="569" t="s">
        <v>134</v>
      </c>
      <c r="F2344" s="51">
        <v>8</v>
      </c>
      <c r="G2344" s="48">
        <f t="shared" si="174"/>
        <v>298.39999999999998</v>
      </c>
      <c r="H2344" s="75"/>
      <c r="I2344" s="47">
        <f t="shared" si="175"/>
        <v>0</v>
      </c>
      <c r="J2344" s="47" t="s">
        <v>7716</v>
      </c>
      <c r="K2344" s="610"/>
    </row>
    <row r="2345" spans="1:11">
      <c r="A2345" s="6">
        <v>40353</v>
      </c>
      <c r="B2345" s="455" t="s">
        <v>133</v>
      </c>
      <c r="C2345" s="477" t="s">
        <v>1967</v>
      </c>
      <c r="D2345" s="610" t="str">
        <f t="shared" si="173"/>
        <v>Фото</v>
      </c>
      <c r="E2345" s="569" t="s">
        <v>134</v>
      </c>
      <c r="F2345" s="51">
        <v>8</v>
      </c>
      <c r="G2345" s="48">
        <f t="shared" si="174"/>
        <v>298.39999999999998</v>
      </c>
      <c r="H2345" s="75"/>
      <c r="I2345" s="47">
        <f t="shared" si="175"/>
        <v>0</v>
      </c>
      <c r="J2345" s="47" t="s">
        <v>6734</v>
      </c>
      <c r="K2345" s="610"/>
    </row>
    <row r="2346" spans="1:11">
      <c r="A2346" s="6">
        <v>12699</v>
      </c>
      <c r="B2346" s="332" t="s">
        <v>2724</v>
      </c>
      <c r="C2346" s="17" t="s">
        <v>2725</v>
      </c>
      <c r="D2346" s="610" t="str">
        <f t="shared" si="173"/>
        <v>Фото</v>
      </c>
      <c r="E2346" s="72" t="s">
        <v>351</v>
      </c>
      <c r="F2346" s="51">
        <v>8</v>
      </c>
      <c r="G2346" s="48">
        <f t="shared" si="174"/>
        <v>298.39999999999998</v>
      </c>
      <c r="H2346" s="75"/>
      <c r="I2346" s="47">
        <f t="shared" si="175"/>
        <v>0</v>
      </c>
      <c r="J2346" s="47" t="s">
        <v>8419</v>
      </c>
      <c r="K2346" s="610"/>
    </row>
    <row r="2347" spans="1:11">
      <c r="A2347" s="6">
        <v>12698</v>
      </c>
      <c r="B2347" s="332" t="s">
        <v>2724</v>
      </c>
      <c r="C2347" s="17" t="s">
        <v>2726</v>
      </c>
      <c r="D2347" s="610" t="str">
        <f t="shared" si="173"/>
        <v>Фото</v>
      </c>
      <c r="E2347" s="72" t="s">
        <v>351</v>
      </c>
      <c r="F2347" s="51">
        <v>8</v>
      </c>
      <c r="G2347" s="48">
        <f t="shared" si="174"/>
        <v>298.39999999999998</v>
      </c>
      <c r="H2347" s="75"/>
      <c r="I2347" s="47">
        <f t="shared" si="175"/>
        <v>0</v>
      </c>
      <c r="J2347" s="47" t="s">
        <v>8418</v>
      </c>
      <c r="K2347" s="610"/>
    </row>
    <row r="2348" spans="1:11">
      <c r="A2348" s="6">
        <v>11615</v>
      </c>
      <c r="B2348" s="2" t="s">
        <v>137</v>
      </c>
      <c r="C2348" s="31" t="s">
        <v>757</v>
      </c>
      <c r="D2348" s="610" t="str">
        <f t="shared" si="173"/>
        <v>Фото</v>
      </c>
      <c r="E2348" s="227" t="s">
        <v>351</v>
      </c>
      <c r="F2348" s="51">
        <v>1</v>
      </c>
      <c r="G2348" s="48">
        <f t="shared" si="174"/>
        <v>37.299999999999997</v>
      </c>
      <c r="H2348" s="75"/>
      <c r="I2348" s="47">
        <f t="shared" si="175"/>
        <v>0</v>
      </c>
      <c r="J2348" s="47" t="s">
        <v>8438</v>
      </c>
      <c r="K2348" s="610"/>
    </row>
    <row r="2349" spans="1:11">
      <c r="A2349" s="6">
        <v>11567</v>
      </c>
      <c r="B2349" s="2" t="s">
        <v>137</v>
      </c>
      <c r="C2349" s="31" t="s">
        <v>701</v>
      </c>
      <c r="D2349" s="610" t="str">
        <f t="shared" si="173"/>
        <v>Фото</v>
      </c>
      <c r="E2349" s="227" t="s">
        <v>351</v>
      </c>
      <c r="F2349" s="51">
        <v>2</v>
      </c>
      <c r="G2349" s="48">
        <f t="shared" si="174"/>
        <v>74.599999999999994</v>
      </c>
      <c r="H2349" s="75"/>
      <c r="I2349" s="47">
        <f t="shared" si="175"/>
        <v>0</v>
      </c>
      <c r="J2349" s="47" t="s">
        <v>6741</v>
      </c>
      <c r="K2349" s="610"/>
    </row>
    <row r="2350" spans="1:11">
      <c r="A2350" s="6">
        <v>12551</v>
      </c>
      <c r="B2350" s="455" t="s">
        <v>133</v>
      </c>
      <c r="C2350" s="17" t="s">
        <v>3780</v>
      </c>
      <c r="D2350" s="610" t="str">
        <f t="shared" si="173"/>
        <v>Фото</v>
      </c>
      <c r="E2350" s="72" t="s">
        <v>351</v>
      </c>
      <c r="F2350" s="51">
        <v>5.5</v>
      </c>
      <c r="G2350" s="48">
        <f t="shared" si="174"/>
        <v>205.14999999999998</v>
      </c>
      <c r="H2350" s="75"/>
      <c r="I2350" s="47">
        <f t="shared" si="175"/>
        <v>0</v>
      </c>
      <c r="J2350" s="47" t="s">
        <v>6738</v>
      </c>
      <c r="K2350" s="610"/>
    </row>
    <row r="2351" spans="1:11">
      <c r="A2351" s="6">
        <v>12191</v>
      </c>
      <c r="B2351" s="2" t="s">
        <v>137</v>
      </c>
      <c r="C2351" s="17" t="s">
        <v>2588</v>
      </c>
      <c r="D2351" s="610" t="str">
        <f t="shared" si="173"/>
        <v>Фото</v>
      </c>
      <c r="E2351" s="539" t="s">
        <v>134</v>
      </c>
      <c r="F2351" s="51">
        <v>0.6</v>
      </c>
      <c r="G2351" s="48">
        <f t="shared" si="174"/>
        <v>22.38</v>
      </c>
      <c r="H2351" s="75"/>
      <c r="I2351" s="47">
        <f t="shared" si="175"/>
        <v>0</v>
      </c>
      <c r="J2351" s="47" t="s">
        <v>8310</v>
      </c>
      <c r="K2351" s="610"/>
    </row>
    <row r="2352" spans="1:11">
      <c r="A2352" s="6">
        <v>40172</v>
      </c>
      <c r="B2352" s="455" t="s">
        <v>133</v>
      </c>
      <c r="C2352" s="17" t="s">
        <v>957</v>
      </c>
      <c r="D2352" s="610" t="str">
        <f t="shared" si="173"/>
        <v>Фото</v>
      </c>
      <c r="E2352" s="72" t="s">
        <v>351</v>
      </c>
      <c r="F2352" s="51">
        <v>2</v>
      </c>
      <c r="G2352" s="48">
        <f t="shared" si="174"/>
        <v>74.599999999999994</v>
      </c>
      <c r="H2352" s="75"/>
      <c r="I2352" s="47">
        <f t="shared" si="175"/>
        <v>0</v>
      </c>
      <c r="J2352" s="47" t="s">
        <v>6735</v>
      </c>
      <c r="K2352" s="610"/>
    </row>
    <row r="2353" spans="1:11">
      <c r="A2353" s="6">
        <v>40257</v>
      </c>
      <c r="B2353" s="455" t="s">
        <v>133</v>
      </c>
      <c r="C2353" s="31" t="s">
        <v>601</v>
      </c>
      <c r="D2353" s="610" t="str">
        <f t="shared" si="173"/>
        <v>Фото</v>
      </c>
      <c r="E2353" s="344" t="s">
        <v>351</v>
      </c>
      <c r="F2353" s="51">
        <v>3</v>
      </c>
      <c r="G2353" s="48">
        <f t="shared" si="174"/>
        <v>111.89999999999999</v>
      </c>
      <c r="H2353" s="75"/>
      <c r="I2353" s="47">
        <f t="shared" si="175"/>
        <v>0</v>
      </c>
      <c r="J2353" s="47" t="s">
        <v>6736</v>
      </c>
      <c r="K2353" s="610"/>
    </row>
    <row r="2354" spans="1:11">
      <c r="A2354" s="6">
        <v>11553</v>
      </c>
      <c r="B2354" s="304" t="s">
        <v>73</v>
      </c>
      <c r="C2354" s="31" t="s">
        <v>696</v>
      </c>
      <c r="D2354" s="610" t="str">
        <f t="shared" si="173"/>
        <v>Фото</v>
      </c>
      <c r="E2354" s="533" t="s">
        <v>134</v>
      </c>
      <c r="F2354" s="51">
        <v>1</v>
      </c>
      <c r="G2354" s="48">
        <f t="shared" si="174"/>
        <v>37.299999999999997</v>
      </c>
      <c r="H2354" s="75"/>
      <c r="I2354" s="47">
        <f t="shared" si="175"/>
        <v>0</v>
      </c>
      <c r="J2354" s="47" t="s">
        <v>6737</v>
      </c>
      <c r="K2354" s="610"/>
    </row>
    <row r="2355" spans="1:11">
      <c r="A2355" s="6">
        <v>12048</v>
      </c>
      <c r="B2355" s="2" t="s">
        <v>137</v>
      </c>
      <c r="C2355" s="31" t="s">
        <v>3192</v>
      </c>
      <c r="D2355" s="610" t="str">
        <f t="shared" si="173"/>
        <v>Фото</v>
      </c>
      <c r="E2355" s="227" t="s">
        <v>351</v>
      </c>
      <c r="F2355" s="51">
        <v>1.3</v>
      </c>
      <c r="G2355" s="48">
        <f t="shared" si="174"/>
        <v>48.489999999999995</v>
      </c>
      <c r="H2355" s="75"/>
      <c r="I2355" s="47">
        <f t="shared" si="175"/>
        <v>0</v>
      </c>
      <c r="J2355" s="47" t="s">
        <v>8062</v>
      </c>
      <c r="K2355" s="610"/>
    </row>
    <row r="2356" spans="1:11">
      <c r="A2356" s="6">
        <v>11665</v>
      </c>
      <c r="B2356" s="2" t="s">
        <v>137</v>
      </c>
      <c r="C2356" s="31" t="s">
        <v>781</v>
      </c>
      <c r="D2356" s="610" t="str">
        <f t="shared" si="173"/>
        <v>Фото</v>
      </c>
      <c r="E2356" s="227" t="s">
        <v>351</v>
      </c>
      <c r="F2356" s="51">
        <v>2.8</v>
      </c>
      <c r="G2356" s="48">
        <f t="shared" si="174"/>
        <v>104.43999999999998</v>
      </c>
      <c r="H2356" s="75"/>
      <c r="I2356" s="47">
        <f t="shared" si="175"/>
        <v>0</v>
      </c>
      <c r="J2356" s="47" t="s">
        <v>6742</v>
      </c>
      <c r="K2356" s="610"/>
    </row>
    <row r="2357" spans="1:11">
      <c r="A2357" s="6">
        <v>28246</v>
      </c>
      <c r="B2357" s="23" t="s">
        <v>137</v>
      </c>
      <c r="C2357" s="17" t="s">
        <v>958</v>
      </c>
      <c r="D2357" s="610" t="str">
        <f t="shared" si="173"/>
        <v>Фото</v>
      </c>
      <c r="E2357" s="72" t="s">
        <v>351</v>
      </c>
      <c r="F2357" s="51">
        <v>14</v>
      </c>
      <c r="G2357" s="48">
        <f t="shared" si="174"/>
        <v>522.19999999999993</v>
      </c>
      <c r="H2357" s="75"/>
      <c r="I2357" s="47">
        <f t="shared" si="175"/>
        <v>0</v>
      </c>
      <c r="J2357" s="47" t="s">
        <v>6743</v>
      </c>
      <c r="K2357" s="610"/>
    </row>
    <row r="2358" spans="1:11" ht="17.399999999999999">
      <c r="A2358" s="193"/>
      <c r="B2358" s="389" t="s">
        <v>1658</v>
      </c>
      <c r="C2358" s="194" t="s">
        <v>1742</v>
      </c>
      <c r="D2358" s="610"/>
      <c r="E2358" s="236"/>
      <c r="F2358" s="195"/>
      <c r="G2358" s="139"/>
      <c r="H2358" s="174"/>
      <c r="I2358" s="141"/>
      <c r="J2358" s="141" t="e">
        <v>#N/A</v>
      </c>
      <c r="K2358" s="610"/>
    </row>
    <row r="2359" spans="1:11" ht="158.85" customHeight="1">
      <c r="A2359" s="445"/>
      <c r="B2359" s="143"/>
      <c r="C2359" s="439"/>
      <c r="D2359" s="610"/>
      <c r="E2359" s="238"/>
      <c r="F2359" s="104"/>
      <c r="G2359" s="105"/>
      <c r="H2359" s="106"/>
      <c r="I2359" s="107"/>
      <c r="J2359" s="107" t="e">
        <v>#N/A</v>
      </c>
      <c r="K2359" s="610"/>
    </row>
    <row r="2360" spans="1:11">
      <c r="A2360" s="6">
        <v>40543</v>
      </c>
      <c r="B2360" s="366" t="s">
        <v>137</v>
      </c>
      <c r="C2360" s="17" t="s">
        <v>3255</v>
      </c>
      <c r="D2360" s="610" t="str">
        <f t="shared" si="173"/>
        <v>Фото</v>
      </c>
      <c r="E2360" s="72" t="s">
        <v>351</v>
      </c>
      <c r="F2360" s="51">
        <v>5</v>
      </c>
      <c r="G2360" s="48">
        <f t="shared" ref="G2360:G2368" si="176">I$2*F2360</f>
        <v>186.5</v>
      </c>
      <c r="H2360" s="75"/>
      <c r="I2360" s="47">
        <f>F2369*H2360</f>
        <v>0</v>
      </c>
      <c r="J2360" s="47" t="s">
        <v>7113</v>
      </c>
      <c r="K2360" s="610"/>
    </row>
    <row r="2361" spans="1:11">
      <c r="A2361" s="6">
        <v>40436</v>
      </c>
      <c r="B2361" s="6" t="s">
        <v>137</v>
      </c>
      <c r="C2361" s="31" t="s">
        <v>988</v>
      </c>
      <c r="D2361" s="610" t="str">
        <f t="shared" si="173"/>
        <v>Фото</v>
      </c>
      <c r="E2361" s="344" t="s">
        <v>351</v>
      </c>
      <c r="F2361" s="51">
        <v>24</v>
      </c>
      <c r="G2361" s="48">
        <f t="shared" si="176"/>
        <v>895.19999999999993</v>
      </c>
      <c r="H2361" s="75"/>
      <c r="I2361" s="47">
        <f>F2360*H2361</f>
        <v>0</v>
      </c>
      <c r="J2361" s="47" t="s">
        <v>7114</v>
      </c>
      <c r="K2361" s="610"/>
    </row>
    <row r="2362" spans="1:11">
      <c r="A2362" s="6">
        <v>11839</v>
      </c>
      <c r="B2362" s="309" t="s">
        <v>135</v>
      </c>
      <c r="C2362" s="31" t="s">
        <v>1957</v>
      </c>
      <c r="D2362" s="610" t="str">
        <f t="shared" si="173"/>
        <v>Фото</v>
      </c>
      <c r="E2362" s="277" t="s">
        <v>351</v>
      </c>
      <c r="F2362" s="278">
        <v>8.5</v>
      </c>
      <c r="G2362" s="48">
        <f t="shared" si="176"/>
        <v>317.04999999999995</v>
      </c>
      <c r="H2362" s="75"/>
      <c r="I2362" s="47">
        <f>F2358*H2362</f>
        <v>0</v>
      </c>
      <c r="J2362" s="47" t="s">
        <v>7713</v>
      </c>
      <c r="K2362" s="610"/>
    </row>
    <row r="2363" spans="1:11">
      <c r="A2363" s="6">
        <v>11840</v>
      </c>
      <c r="B2363" s="309" t="s">
        <v>135</v>
      </c>
      <c r="C2363" s="31" t="s">
        <v>1958</v>
      </c>
      <c r="D2363" s="610" t="str">
        <f t="shared" si="173"/>
        <v>Фото</v>
      </c>
      <c r="E2363" s="277" t="s">
        <v>351</v>
      </c>
      <c r="F2363" s="278">
        <v>8</v>
      </c>
      <c r="G2363" s="48">
        <f t="shared" si="176"/>
        <v>298.39999999999998</v>
      </c>
      <c r="H2363" s="75"/>
      <c r="I2363" s="47">
        <f>F2359*H2363</f>
        <v>0</v>
      </c>
      <c r="J2363" s="47" t="s">
        <v>7714</v>
      </c>
      <c r="K2363" s="610"/>
    </row>
    <row r="2364" spans="1:11">
      <c r="A2364" s="6">
        <v>11841</v>
      </c>
      <c r="B2364" s="309" t="s">
        <v>135</v>
      </c>
      <c r="C2364" s="31" t="s">
        <v>1959</v>
      </c>
      <c r="D2364" s="610" t="str">
        <f t="shared" si="173"/>
        <v>Фото</v>
      </c>
      <c r="E2364" s="277" t="s">
        <v>351</v>
      </c>
      <c r="F2364" s="278">
        <v>8</v>
      </c>
      <c r="G2364" s="48">
        <f t="shared" si="176"/>
        <v>298.39999999999998</v>
      </c>
      <c r="H2364" s="75"/>
      <c r="I2364" s="47">
        <f>F2360*H2364</f>
        <v>0</v>
      </c>
      <c r="J2364" s="47" t="s">
        <v>7715</v>
      </c>
      <c r="K2364" s="610"/>
    </row>
    <row r="2365" spans="1:11">
      <c r="A2365" s="6">
        <v>11733</v>
      </c>
      <c r="B2365" s="320" t="s">
        <v>140</v>
      </c>
      <c r="C2365" s="31" t="s">
        <v>4407</v>
      </c>
      <c r="D2365" s="610" t="str">
        <f t="shared" si="173"/>
        <v>Фото</v>
      </c>
      <c r="E2365" s="295" t="s">
        <v>351</v>
      </c>
      <c r="F2365" s="278">
        <v>33</v>
      </c>
      <c r="G2365" s="48">
        <f t="shared" si="176"/>
        <v>1230.8999999999999</v>
      </c>
      <c r="H2365" s="75"/>
      <c r="I2365" s="47">
        <f>F2361*H2365</f>
        <v>0</v>
      </c>
      <c r="J2365" s="47" t="s">
        <v>7410</v>
      </c>
      <c r="K2365" s="610"/>
    </row>
    <row r="2366" spans="1:11">
      <c r="A2366" s="6">
        <v>11568</v>
      </c>
      <c r="B2366" s="309" t="s">
        <v>135</v>
      </c>
      <c r="C2366" s="31" t="s">
        <v>3692</v>
      </c>
      <c r="D2366" s="610" t="str">
        <f t="shared" si="173"/>
        <v>Фото</v>
      </c>
      <c r="E2366" s="295" t="s">
        <v>351</v>
      </c>
      <c r="F2366" s="278">
        <v>39</v>
      </c>
      <c r="G2366" s="48">
        <f t="shared" si="176"/>
        <v>1454.6999999999998</v>
      </c>
      <c r="H2366" s="75"/>
      <c r="I2366" s="47">
        <f>F2361*H2366</f>
        <v>0</v>
      </c>
      <c r="J2366" s="47" t="s">
        <v>7112</v>
      </c>
      <c r="K2366" s="610"/>
    </row>
    <row r="2367" spans="1:11">
      <c r="A2367" s="6">
        <v>12730</v>
      </c>
      <c r="B2367" s="309" t="s">
        <v>135</v>
      </c>
      <c r="C2367" s="31" t="s">
        <v>2742</v>
      </c>
      <c r="D2367" s="610" t="str">
        <f t="shared" si="173"/>
        <v>Фото</v>
      </c>
      <c r="E2367" s="295" t="s">
        <v>351</v>
      </c>
      <c r="F2367" s="278">
        <v>7</v>
      </c>
      <c r="G2367" s="48">
        <f t="shared" si="176"/>
        <v>261.09999999999997</v>
      </c>
      <c r="H2367" s="75"/>
      <c r="I2367" s="47">
        <v>0</v>
      </c>
      <c r="J2367" s="47" t="s">
        <v>8468</v>
      </c>
      <c r="K2367" s="610"/>
    </row>
    <row r="2368" spans="1:11">
      <c r="A2368" s="6">
        <v>12627</v>
      </c>
      <c r="B2368" s="6" t="s">
        <v>137</v>
      </c>
      <c r="C2368" s="31" t="s">
        <v>2641</v>
      </c>
      <c r="D2368" s="610" t="str">
        <f t="shared" si="173"/>
        <v>Фото</v>
      </c>
      <c r="E2368" s="295" t="s">
        <v>351</v>
      </c>
      <c r="F2368" s="278">
        <v>15</v>
      </c>
      <c r="G2368" s="48">
        <f t="shared" si="176"/>
        <v>559.5</v>
      </c>
      <c r="H2368" s="75"/>
      <c r="I2368" s="47">
        <f>F2363*H2368</f>
        <v>0</v>
      </c>
      <c r="J2368" s="47" t="s">
        <v>8356</v>
      </c>
      <c r="K2368" s="610"/>
    </row>
    <row r="2369" spans="1:12" ht="17.399999999999999">
      <c r="A2369" s="429"/>
      <c r="B2369" s="388" t="s">
        <v>1659</v>
      </c>
      <c r="C2369" s="430" t="s">
        <v>2530</v>
      </c>
      <c r="D2369" s="610"/>
      <c r="E2369" s="254"/>
      <c r="F2369" s="280"/>
      <c r="G2369" s="190"/>
      <c r="H2369" s="191"/>
      <c r="I2369" s="192"/>
      <c r="J2369" s="192" t="e">
        <v>#N/A</v>
      </c>
      <c r="K2369" s="610"/>
    </row>
    <row r="2370" spans="1:12">
      <c r="A2370" s="6">
        <v>13791</v>
      </c>
      <c r="B2370" s="2" t="s">
        <v>137</v>
      </c>
      <c r="C2370" s="31" t="s">
        <v>3805</v>
      </c>
      <c r="D2370" s="610" t="str">
        <f t="shared" si="173"/>
        <v>Фото</v>
      </c>
      <c r="E2370" s="227" t="s">
        <v>351</v>
      </c>
      <c r="F2370" s="279">
        <v>11</v>
      </c>
      <c r="G2370" s="48">
        <f t="shared" ref="G2370:G2378" si="177">I$2*F2370</f>
        <v>410.29999999999995</v>
      </c>
      <c r="H2370" s="75"/>
      <c r="I2370" s="47">
        <v>0</v>
      </c>
      <c r="J2370" s="47" t="s">
        <v>6174</v>
      </c>
      <c r="K2370" s="610"/>
      <c r="L2370" s="3"/>
    </row>
    <row r="2371" spans="1:12">
      <c r="A2371" s="6">
        <v>12138</v>
      </c>
      <c r="B2371" s="2" t="s">
        <v>137</v>
      </c>
      <c r="C2371" s="31" t="s">
        <v>2531</v>
      </c>
      <c r="D2371" s="610" t="str">
        <f t="shared" si="173"/>
        <v>Фото</v>
      </c>
      <c r="E2371" s="532" t="s">
        <v>351</v>
      </c>
      <c r="F2371" s="279">
        <v>15</v>
      </c>
      <c r="G2371" s="48">
        <f t="shared" si="177"/>
        <v>559.5</v>
      </c>
      <c r="H2371" s="75"/>
      <c r="I2371" s="47">
        <f t="shared" ref="I2371:I2378" si="178">F2371*H2371</f>
        <v>0</v>
      </c>
      <c r="J2371" s="47" t="s">
        <v>8260</v>
      </c>
      <c r="K2371" s="610"/>
      <c r="L2371" s="3"/>
    </row>
    <row r="2372" spans="1:12">
      <c r="A2372" s="6">
        <v>11297</v>
      </c>
      <c r="B2372" s="334" t="s">
        <v>686</v>
      </c>
      <c r="C2372" s="31" t="s">
        <v>2984</v>
      </c>
      <c r="D2372" s="610" t="str">
        <f t="shared" si="173"/>
        <v>Фото</v>
      </c>
      <c r="E2372" s="227" t="s">
        <v>351</v>
      </c>
      <c r="F2372" s="51">
        <v>55</v>
      </c>
      <c r="G2372" s="48">
        <f t="shared" si="177"/>
        <v>2051.5</v>
      </c>
      <c r="H2372" s="75"/>
      <c r="I2372" s="47">
        <f t="shared" si="178"/>
        <v>0</v>
      </c>
      <c r="J2372" s="47" t="s">
        <v>7119</v>
      </c>
      <c r="K2372" s="610"/>
      <c r="L2372" s="3"/>
    </row>
    <row r="2373" spans="1:12">
      <c r="A2373" s="6">
        <v>11769</v>
      </c>
      <c r="B2373" s="2" t="s">
        <v>137</v>
      </c>
      <c r="C2373" s="31" t="s">
        <v>1785</v>
      </c>
      <c r="D2373" s="610" t="str">
        <f t="shared" si="173"/>
        <v>Фото</v>
      </c>
      <c r="E2373" s="534" t="s">
        <v>134</v>
      </c>
      <c r="F2373" s="51">
        <v>53</v>
      </c>
      <c r="G2373" s="48">
        <f t="shared" si="177"/>
        <v>1976.8999999999999</v>
      </c>
      <c r="H2373" s="75"/>
      <c r="I2373" s="47">
        <f t="shared" si="178"/>
        <v>0</v>
      </c>
      <c r="J2373" s="47" t="s">
        <v>7456</v>
      </c>
      <c r="K2373" s="610"/>
      <c r="L2373" s="3"/>
    </row>
    <row r="2374" spans="1:12">
      <c r="A2374" s="6">
        <v>11298</v>
      </c>
      <c r="B2374" s="2" t="s">
        <v>32</v>
      </c>
      <c r="C2374" s="31" t="s">
        <v>636</v>
      </c>
      <c r="D2374" s="610" t="str">
        <f t="shared" si="173"/>
        <v>Фото</v>
      </c>
      <c r="E2374" s="227" t="s">
        <v>351</v>
      </c>
      <c r="F2374" s="51">
        <v>5</v>
      </c>
      <c r="G2374" s="48">
        <f t="shared" si="177"/>
        <v>186.5</v>
      </c>
      <c r="H2374" s="75"/>
      <c r="I2374" s="47">
        <f t="shared" si="178"/>
        <v>0</v>
      </c>
      <c r="J2374" s="47" t="s">
        <v>7117</v>
      </c>
      <c r="K2374" s="610"/>
      <c r="L2374" s="3"/>
    </row>
    <row r="2375" spans="1:12">
      <c r="A2375" s="6">
        <v>11299</v>
      </c>
      <c r="B2375" s="2" t="s">
        <v>32</v>
      </c>
      <c r="C2375" s="31" t="s">
        <v>637</v>
      </c>
      <c r="D2375" s="610" t="str">
        <f t="shared" ref="D2375:D2438" si="179">HYPERLINK(J2375,"Фото")</f>
        <v>Фото</v>
      </c>
      <c r="E2375" s="227" t="s">
        <v>351</v>
      </c>
      <c r="F2375" s="51">
        <v>4</v>
      </c>
      <c r="G2375" s="48">
        <f t="shared" si="177"/>
        <v>149.19999999999999</v>
      </c>
      <c r="H2375" s="75"/>
      <c r="I2375" s="47">
        <f t="shared" si="178"/>
        <v>0</v>
      </c>
      <c r="J2375" s="47" t="s">
        <v>7118</v>
      </c>
      <c r="K2375" s="610"/>
      <c r="L2375" s="3"/>
    </row>
    <row r="2376" spans="1:12">
      <c r="A2376" s="6">
        <v>40692</v>
      </c>
      <c r="B2376" s="312" t="s">
        <v>160</v>
      </c>
      <c r="C2376" s="31" t="s">
        <v>542</v>
      </c>
      <c r="D2376" s="610" t="str">
        <f t="shared" si="179"/>
        <v>Фото</v>
      </c>
      <c r="E2376" s="72" t="s">
        <v>351</v>
      </c>
      <c r="F2376" s="51">
        <v>28</v>
      </c>
      <c r="G2376" s="48">
        <f t="shared" si="177"/>
        <v>1044.3999999999999</v>
      </c>
      <c r="H2376" s="75"/>
      <c r="I2376" s="47">
        <f t="shared" si="178"/>
        <v>0</v>
      </c>
      <c r="J2376" s="47" t="s">
        <v>7115</v>
      </c>
      <c r="K2376" s="610"/>
    </row>
    <row r="2377" spans="1:12">
      <c r="A2377" s="6">
        <v>11694</v>
      </c>
      <c r="B2377" s="2" t="s">
        <v>137</v>
      </c>
      <c r="C2377" s="31" t="s">
        <v>1578</v>
      </c>
      <c r="D2377" s="610" t="str">
        <f t="shared" si="179"/>
        <v>Фото</v>
      </c>
      <c r="E2377" s="72" t="s">
        <v>351</v>
      </c>
      <c r="F2377" s="51">
        <v>3.5</v>
      </c>
      <c r="G2377" s="48">
        <f t="shared" si="177"/>
        <v>130.54999999999998</v>
      </c>
      <c r="H2377" s="75"/>
      <c r="I2377" s="47">
        <f t="shared" si="178"/>
        <v>0</v>
      </c>
      <c r="J2377" s="47" t="s">
        <v>7116</v>
      </c>
      <c r="K2377" s="610"/>
    </row>
    <row r="2378" spans="1:12">
      <c r="A2378" s="6">
        <v>12807</v>
      </c>
      <c r="B2378" s="2" t="s">
        <v>137</v>
      </c>
      <c r="C2378" s="31" t="s">
        <v>2808</v>
      </c>
      <c r="D2378" s="610" t="str">
        <f t="shared" si="179"/>
        <v>Фото</v>
      </c>
      <c r="E2378" s="72" t="s">
        <v>351</v>
      </c>
      <c r="F2378" s="51">
        <v>14</v>
      </c>
      <c r="G2378" s="48">
        <f t="shared" si="177"/>
        <v>522.19999999999993</v>
      </c>
      <c r="H2378" s="75"/>
      <c r="I2378" s="47">
        <f t="shared" si="178"/>
        <v>0</v>
      </c>
      <c r="J2378" s="47" t="s">
        <v>8542</v>
      </c>
      <c r="K2378" s="610"/>
    </row>
    <row r="2379" spans="1:12" ht="17.399999999999999">
      <c r="A2379" s="163"/>
      <c r="B2379" s="153"/>
      <c r="C2379" s="154" t="s">
        <v>188</v>
      </c>
      <c r="D2379" s="610"/>
      <c r="E2379" s="243"/>
      <c r="F2379" s="160"/>
      <c r="G2379" s="147"/>
      <c r="H2379" s="164"/>
      <c r="I2379" s="149"/>
      <c r="J2379" s="149" t="e">
        <v>#N/A</v>
      </c>
      <c r="K2379" s="610"/>
    </row>
    <row r="2380" spans="1:12" ht="17.399999999999999">
      <c r="A2380" s="187"/>
      <c r="B2380" s="388" t="s">
        <v>1660</v>
      </c>
      <c r="C2380" s="188" t="s">
        <v>174</v>
      </c>
      <c r="D2380" s="610"/>
      <c r="E2380" s="255"/>
      <c r="F2380" s="189"/>
      <c r="G2380" s="190"/>
      <c r="H2380" s="191"/>
      <c r="I2380" s="192"/>
      <c r="J2380" s="192" t="e">
        <v>#N/A</v>
      </c>
      <c r="K2380" s="610"/>
    </row>
    <row r="2381" spans="1:12" ht="120.6" customHeight="1">
      <c r="A2381" s="6"/>
      <c r="B2381" s="24"/>
      <c r="C2381" s="112"/>
      <c r="D2381" s="610"/>
      <c r="E2381" s="245"/>
      <c r="F2381" s="118"/>
      <c r="G2381" s="105"/>
      <c r="H2381" s="106"/>
      <c r="I2381" s="107"/>
      <c r="J2381" s="107" t="e">
        <v>#N/A</v>
      </c>
      <c r="K2381" s="610"/>
    </row>
    <row r="2382" spans="1:12">
      <c r="A2382" s="37">
        <v>16009</v>
      </c>
      <c r="B2382" s="333" t="s">
        <v>135</v>
      </c>
      <c r="C2382" s="21" t="s">
        <v>3398</v>
      </c>
      <c r="D2382" s="610" t="str">
        <f t="shared" si="179"/>
        <v>Фото</v>
      </c>
      <c r="E2382" s="577" t="s">
        <v>351</v>
      </c>
      <c r="F2382" s="65">
        <v>14.5</v>
      </c>
      <c r="G2382" s="48">
        <f t="shared" ref="G2382:G2413" si="180">I$2*F2382</f>
        <v>540.84999999999991</v>
      </c>
      <c r="H2382" s="75"/>
      <c r="I2382" s="47">
        <f t="shared" ref="I2382:I2413" si="181">F2382*H2382</f>
        <v>0</v>
      </c>
      <c r="J2382" s="47" t="s">
        <v>7798</v>
      </c>
      <c r="K2382" s="610"/>
    </row>
    <row r="2383" spans="1:12">
      <c r="A2383" s="37">
        <v>12763</v>
      </c>
      <c r="B2383" s="2" t="s">
        <v>137</v>
      </c>
      <c r="C2383" s="21" t="s">
        <v>3399</v>
      </c>
      <c r="D2383" s="610" t="str">
        <f t="shared" si="179"/>
        <v>Фото</v>
      </c>
      <c r="E2383" s="355" t="s">
        <v>351</v>
      </c>
      <c r="F2383" s="65">
        <v>7</v>
      </c>
      <c r="G2383" s="48">
        <f t="shared" si="180"/>
        <v>261.09999999999997</v>
      </c>
      <c r="H2383" s="75"/>
      <c r="I2383" s="47">
        <f t="shared" si="181"/>
        <v>0</v>
      </c>
      <c r="J2383" s="47" t="s">
        <v>8500</v>
      </c>
      <c r="K2383" s="610"/>
    </row>
    <row r="2384" spans="1:12">
      <c r="A2384" s="6">
        <v>28432</v>
      </c>
      <c r="B2384" s="347" t="s">
        <v>702</v>
      </c>
      <c r="C2384" s="31" t="s">
        <v>595</v>
      </c>
      <c r="D2384" s="610" t="str">
        <f t="shared" si="179"/>
        <v>Фото</v>
      </c>
      <c r="E2384" s="507" t="s">
        <v>351</v>
      </c>
      <c r="F2384" s="51">
        <v>9</v>
      </c>
      <c r="G2384" s="48">
        <f t="shared" si="180"/>
        <v>335.7</v>
      </c>
      <c r="H2384" s="75"/>
      <c r="I2384" s="47">
        <f t="shared" si="181"/>
        <v>0</v>
      </c>
      <c r="J2384" s="47" t="s">
        <v>5573</v>
      </c>
      <c r="K2384" s="610"/>
    </row>
    <row r="2385" spans="1:11">
      <c r="A2385" s="37">
        <v>16016</v>
      </c>
      <c r="B2385" s="24" t="s">
        <v>137</v>
      </c>
      <c r="C2385" s="18" t="s">
        <v>2220</v>
      </c>
      <c r="D2385" s="610" t="str">
        <f t="shared" si="179"/>
        <v>Фото</v>
      </c>
      <c r="E2385" s="235" t="s">
        <v>351</v>
      </c>
      <c r="F2385" s="65">
        <v>8.5</v>
      </c>
      <c r="G2385" s="48">
        <f t="shared" si="180"/>
        <v>317.04999999999995</v>
      </c>
      <c r="H2385" s="77"/>
      <c r="I2385" s="47">
        <f t="shared" si="181"/>
        <v>0</v>
      </c>
      <c r="J2385" s="47" t="s">
        <v>5572</v>
      </c>
      <c r="K2385" s="610"/>
    </row>
    <row r="2386" spans="1:11">
      <c r="A2386" s="37">
        <v>11158</v>
      </c>
      <c r="B2386" s="7" t="s">
        <v>137</v>
      </c>
      <c r="C2386" s="18" t="s">
        <v>3808</v>
      </c>
      <c r="D2386" s="610" t="str">
        <f t="shared" si="179"/>
        <v>Фото</v>
      </c>
      <c r="E2386" s="235" t="s">
        <v>351</v>
      </c>
      <c r="F2386" s="65">
        <v>6.5</v>
      </c>
      <c r="G2386" s="48">
        <f t="shared" si="180"/>
        <v>242.45</v>
      </c>
      <c r="H2386" s="77"/>
      <c r="I2386" s="47">
        <f t="shared" si="181"/>
        <v>0</v>
      </c>
      <c r="J2386" s="47" t="s">
        <v>6342</v>
      </c>
      <c r="K2386" s="610"/>
    </row>
    <row r="2387" spans="1:11">
      <c r="A2387" s="37">
        <v>16024</v>
      </c>
      <c r="B2387" s="24" t="s">
        <v>137</v>
      </c>
      <c r="C2387" s="18" t="s">
        <v>3829</v>
      </c>
      <c r="D2387" s="610" t="str">
        <f t="shared" si="179"/>
        <v>Фото</v>
      </c>
      <c r="E2387" s="235" t="s">
        <v>351</v>
      </c>
      <c r="F2387" s="65">
        <v>2.5</v>
      </c>
      <c r="G2387" s="48">
        <f t="shared" si="180"/>
        <v>93.25</v>
      </c>
      <c r="H2387" s="77"/>
      <c r="I2387" s="47">
        <f t="shared" si="181"/>
        <v>0</v>
      </c>
      <c r="J2387" s="47" t="s">
        <v>6392</v>
      </c>
      <c r="K2387" s="610"/>
    </row>
    <row r="2388" spans="1:11">
      <c r="A2388" s="37">
        <v>16033</v>
      </c>
      <c r="B2388" s="455" t="s">
        <v>133</v>
      </c>
      <c r="C2388" s="18" t="s">
        <v>3606</v>
      </c>
      <c r="D2388" s="610" t="str">
        <f t="shared" si="179"/>
        <v>Фото</v>
      </c>
      <c r="E2388" s="235" t="s">
        <v>351</v>
      </c>
      <c r="F2388" s="65">
        <v>11</v>
      </c>
      <c r="G2388" s="48">
        <f t="shared" si="180"/>
        <v>410.29999999999995</v>
      </c>
      <c r="H2388" s="77"/>
      <c r="I2388" s="47">
        <f t="shared" si="181"/>
        <v>0</v>
      </c>
      <c r="J2388" s="47" t="s">
        <v>5562</v>
      </c>
      <c r="K2388" s="610"/>
    </row>
    <row r="2389" spans="1:11">
      <c r="A2389" s="37">
        <v>16032</v>
      </c>
      <c r="B2389" s="24" t="s">
        <v>137</v>
      </c>
      <c r="C2389" s="18" t="s">
        <v>255</v>
      </c>
      <c r="D2389" s="610" t="str">
        <f t="shared" si="179"/>
        <v>Фото</v>
      </c>
      <c r="E2389" s="235" t="s">
        <v>351</v>
      </c>
      <c r="F2389" s="65">
        <v>6</v>
      </c>
      <c r="G2389" s="48">
        <f t="shared" si="180"/>
        <v>223.79999999999998</v>
      </c>
      <c r="H2389" s="77"/>
      <c r="I2389" s="47">
        <f t="shared" si="181"/>
        <v>0</v>
      </c>
      <c r="J2389" s="47" t="s">
        <v>5563</v>
      </c>
      <c r="K2389" s="610"/>
    </row>
    <row r="2390" spans="1:11">
      <c r="A2390" s="37">
        <v>16054</v>
      </c>
      <c r="B2390" s="489" t="s">
        <v>137</v>
      </c>
      <c r="C2390" s="18" t="s">
        <v>4471</v>
      </c>
      <c r="D2390" s="610" t="str">
        <f t="shared" si="179"/>
        <v>Фото</v>
      </c>
      <c r="E2390" s="355" t="s">
        <v>351</v>
      </c>
      <c r="F2390" s="65">
        <v>13</v>
      </c>
      <c r="G2390" s="48">
        <f t="shared" si="180"/>
        <v>484.9</v>
      </c>
      <c r="H2390" s="77"/>
      <c r="I2390" s="47">
        <f t="shared" si="181"/>
        <v>0</v>
      </c>
      <c r="J2390" s="47" t="s">
        <v>5554</v>
      </c>
      <c r="K2390" s="610"/>
    </row>
    <row r="2391" spans="1:11">
      <c r="A2391" s="37">
        <v>12418</v>
      </c>
      <c r="B2391" s="24" t="s">
        <v>137</v>
      </c>
      <c r="C2391" s="18" t="s">
        <v>3115</v>
      </c>
      <c r="D2391" s="610" t="str">
        <f t="shared" si="179"/>
        <v>Фото</v>
      </c>
      <c r="E2391" s="577" t="s">
        <v>351</v>
      </c>
      <c r="F2391" s="65">
        <v>6.5</v>
      </c>
      <c r="G2391" s="48">
        <f t="shared" si="180"/>
        <v>242.45</v>
      </c>
      <c r="H2391" s="77"/>
      <c r="I2391" s="47">
        <f t="shared" si="181"/>
        <v>0</v>
      </c>
      <c r="J2391" s="47" t="s">
        <v>6361</v>
      </c>
      <c r="K2391" s="610"/>
    </row>
    <row r="2392" spans="1:11">
      <c r="A2392" s="8">
        <v>18200</v>
      </c>
      <c r="B2392" s="455" t="s">
        <v>133</v>
      </c>
      <c r="C2392" s="21" t="s">
        <v>4511</v>
      </c>
      <c r="D2392" s="610" t="str">
        <f t="shared" si="179"/>
        <v>Фото</v>
      </c>
      <c r="E2392" s="72" t="s">
        <v>351</v>
      </c>
      <c r="F2392" s="51">
        <v>15</v>
      </c>
      <c r="G2392" s="48">
        <f t="shared" si="180"/>
        <v>559.5</v>
      </c>
      <c r="H2392" s="77"/>
      <c r="I2392" s="47">
        <f t="shared" si="181"/>
        <v>0</v>
      </c>
      <c r="J2392" s="47" t="s">
        <v>5384</v>
      </c>
      <c r="K2392" s="610"/>
    </row>
    <row r="2393" spans="1:11">
      <c r="A2393" s="37">
        <v>40128</v>
      </c>
      <c r="B2393" s="7" t="s">
        <v>137</v>
      </c>
      <c r="C2393" s="18" t="s">
        <v>2896</v>
      </c>
      <c r="D2393" s="610" t="str">
        <f t="shared" si="179"/>
        <v>Фото</v>
      </c>
      <c r="E2393" s="534" t="s">
        <v>134</v>
      </c>
      <c r="F2393" s="65">
        <v>13.5</v>
      </c>
      <c r="G2393" s="48">
        <f t="shared" si="180"/>
        <v>503.54999999999995</v>
      </c>
      <c r="H2393" s="77"/>
      <c r="I2393" s="47">
        <f t="shared" si="181"/>
        <v>0</v>
      </c>
      <c r="J2393" s="47" t="s">
        <v>5569</v>
      </c>
      <c r="K2393" s="610"/>
    </row>
    <row r="2394" spans="1:11">
      <c r="A2394" s="37">
        <v>12836</v>
      </c>
      <c r="B2394" s="7" t="s">
        <v>137</v>
      </c>
      <c r="C2394" s="18" t="s">
        <v>2895</v>
      </c>
      <c r="D2394" s="610" t="str">
        <f t="shared" si="179"/>
        <v>Фото</v>
      </c>
      <c r="E2394" s="235" t="s">
        <v>351</v>
      </c>
      <c r="F2394" s="65">
        <v>13.5</v>
      </c>
      <c r="G2394" s="48">
        <f t="shared" si="180"/>
        <v>503.54999999999995</v>
      </c>
      <c r="H2394" s="77"/>
      <c r="I2394" s="47">
        <f t="shared" si="181"/>
        <v>0</v>
      </c>
      <c r="J2394" s="47" t="s">
        <v>8582</v>
      </c>
      <c r="K2394" s="610"/>
    </row>
    <row r="2395" spans="1:11">
      <c r="A2395" s="37">
        <v>31122</v>
      </c>
      <c r="B2395" s="24" t="s">
        <v>137</v>
      </c>
      <c r="C2395" s="18" t="s">
        <v>3749</v>
      </c>
      <c r="D2395" s="610" t="str">
        <f t="shared" si="179"/>
        <v>Фото</v>
      </c>
      <c r="E2395" s="235" t="s">
        <v>351</v>
      </c>
      <c r="F2395" s="65">
        <v>3.5</v>
      </c>
      <c r="G2395" s="48">
        <f t="shared" si="180"/>
        <v>130.54999999999998</v>
      </c>
      <c r="H2395" s="77"/>
      <c r="I2395" s="47">
        <f t="shared" si="181"/>
        <v>0</v>
      </c>
      <c r="J2395" s="47" t="s">
        <v>6367</v>
      </c>
      <c r="K2395" s="610"/>
    </row>
    <row r="2396" spans="1:11">
      <c r="A2396" s="37">
        <v>16059</v>
      </c>
      <c r="B2396" s="24" t="s">
        <v>137</v>
      </c>
      <c r="C2396" s="18" t="s">
        <v>1813</v>
      </c>
      <c r="D2396" s="610" t="str">
        <f t="shared" si="179"/>
        <v>Фото</v>
      </c>
      <c r="E2396" s="235" t="s">
        <v>351</v>
      </c>
      <c r="F2396" s="65">
        <v>8</v>
      </c>
      <c r="G2396" s="48">
        <f t="shared" si="180"/>
        <v>298.39999999999998</v>
      </c>
      <c r="H2396" s="77"/>
      <c r="I2396" s="47">
        <f t="shared" si="181"/>
        <v>0</v>
      </c>
      <c r="J2396" s="47" t="s">
        <v>6345</v>
      </c>
      <c r="K2396" s="610"/>
    </row>
    <row r="2397" spans="1:11">
      <c r="A2397" s="37">
        <v>16067</v>
      </c>
      <c r="B2397" s="24" t="s">
        <v>137</v>
      </c>
      <c r="C2397" s="18" t="s">
        <v>3406</v>
      </c>
      <c r="D2397" s="610" t="str">
        <f t="shared" si="179"/>
        <v>Фото</v>
      </c>
      <c r="E2397" s="235" t="s">
        <v>351</v>
      </c>
      <c r="F2397" s="65">
        <v>9</v>
      </c>
      <c r="G2397" s="48">
        <f t="shared" si="180"/>
        <v>335.7</v>
      </c>
      <c r="H2397" s="77"/>
      <c r="I2397" s="47">
        <f t="shared" si="181"/>
        <v>0</v>
      </c>
      <c r="J2397" s="47" t="s">
        <v>6346</v>
      </c>
      <c r="K2397" s="610"/>
    </row>
    <row r="2398" spans="1:11">
      <c r="A2398" s="37">
        <v>13202</v>
      </c>
      <c r="B2398" s="455" t="s">
        <v>133</v>
      </c>
      <c r="C2398" s="21" t="s">
        <v>1814</v>
      </c>
      <c r="D2398" s="610" t="str">
        <f t="shared" si="179"/>
        <v>Фото</v>
      </c>
      <c r="E2398" s="577" t="s">
        <v>351</v>
      </c>
      <c r="F2398" s="65">
        <v>28</v>
      </c>
      <c r="G2398" s="48">
        <f t="shared" si="180"/>
        <v>1044.3999999999999</v>
      </c>
      <c r="H2398" s="77"/>
      <c r="I2398" s="47">
        <f t="shared" si="181"/>
        <v>0</v>
      </c>
      <c r="J2398" s="47" t="s">
        <v>5558</v>
      </c>
      <c r="K2398" s="610"/>
    </row>
    <row r="2399" spans="1:11">
      <c r="A2399" s="37">
        <v>16074</v>
      </c>
      <c r="B2399" s="320" t="s">
        <v>140</v>
      </c>
      <c r="C2399" s="21" t="s">
        <v>1814</v>
      </c>
      <c r="D2399" s="610" t="str">
        <f t="shared" si="179"/>
        <v>Фото</v>
      </c>
      <c r="E2399" s="235" t="s">
        <v>351</v>
      </c>
      <c r="F2399" s="49">
        <v>26</v>
      </c>
      <c r="G2399" s="48">
        <f t="shared" si="180"/>
        <v>969.8</v>
      </c>
      <c r="H2399" s="77"/>
      <c r="I2399" s="47">
        <f t="shared" si="181"/>
        <v>0</v>
      </c>
      <c r="J2399" s="47" t="s">
        <v>5559</v>
      </c>
      <c r="K2399" s="610"/>
    </row>
    <row r="2400" spans="1:11">
      <c r="A2400" s="37">
        <v>16079</v>
      </c>
      <c r="B2400" s="24" t="s">
        <v>137</v>
      </c>
      <c r="C2400" s="18" t="s">
        <v>1815</v>
      </c>
      <c r="D2400" s="610" t="str">
        <f t="shared" si="179"/>
        <v>Фото</v>
      </c>
      <c r="E2400" s="235" t="s">
        <v>351</v>
      </c>
      <c r="F2400" s="49">
        <v>3.5</v>
      </c>
      <c r="G2400" s="48">
        <f t="shared" si="180"/>
        <v>130.54999999999998</v>
      </c>
      <c r="H2400" s="77"/>
      <c r="I2400" s="47">
        <f t="shared" si="181"/>
        <v>0</v>
      </c>
      <c r="J2400" s="47" t="s">
        <v>6365</v>
      </c>
      <c r="K2400" s="610"/>
    </row>
    <row r="2401" spans="1:11">
      <c r="A2401" s="37">
        <v>16084</v>
      </c>
      <c r="B2401" s="24" t="s">
        <v>137</v>
      </c>
      <c r="C2401" s="18" t="s">
        <v>3798</v>
      </c>
      <c r="D2401" s="610" t="str">
        <f t="shared" si="179"/>
        <v>Фото</v>
      </c>
      <c r="E2401" s="235" t="s">
        <v>351</v>
      </c>
      <c r="F2401" s="65">
        <v>2.8</v>
      </c>
      <c r="G2401" s="48">
        <f t="shared" si="180"/>
        <v>104.43999999999998</v>
      </c>
      <c r="H2401" s="77"/>
      <c r="I2401" s="47">
        <f t="shared" si="181"/>
        <v>0</v>
      </c>
      <c r="J2401" s="47" t="s">
        <v>6390</v>
      </c>
      <c r="K2401" s="610"/>
    </row>
    <row r="2402" spans="1:11">
      <c r="A2402" s="6">
        <v>34135</v>
      </c>
      <c r="B2402" s="23" t="s">
        <v>137</v>
      </c>
      <c r="C2402" s="17" t="s">
        <v>1816</v>
      </c>
      <c r="D2402" s="610" t="str">
        <f t="shared" si="179"/>
        <v>Фото</v>
      </c>
      <c r="E2402" s="72" t="s">
        <v>351</v>
      </c>
      <c r="F2402" s="51">
        <v>17</v>
      </c>
      <c r="G2402" s="48">
        <f t="shared" si="180"/>
        <v>634.09999999999991</v>
      </c>
      <c r="H2402" s="75"/>
      <c r="I2402" s="47">
        <f t="shared" si="181"/>
        <v>0</v>
      </c>
      <c r="J2402" s="47" t="s">
        <v>5557</v>
      </c>
      <c r="K2402" s="610"/>
    </row>
    <row r="2403" spans="1:11">
      <c r="A2403" s="6">
        <v>40175</v>
      </c>
      <c r="B2403" s="320" t="s">
        <v>140</v>
      </c>
      <c r="C2403" s="17" t="s">
        <v>1817</v>
      </c>
      <c r="D2403" s="610" t="str">
        <f t="shared" si="179"/>
        <v>Фото</v>
      </c>
      <c r="E2403" s="72"/>
      <c r="F2403" s="51">
        <v>22</v>
      </c>
      <c r="G2403" s="48">
        <f t="shared" si="180"/>
        <v>820.59999999999991</v>
      </c>
      <c r="H2403" s="77"/>
      <c r="I2403" s="47">
        <f t="shared" si="181"/>
        <v>0</v>
      </c>
      <c r="J2403" s="47" t="s">
        <v>5556</v>
      </c>
      <c r="K2403" s="610"/>
    </row>
    <row r="2404" spans="1:11">
      <c r="A2404" s="37">
        <v>16100</v>
      </c>
      <c r="B2404" s="333" t="s">
        <v>135</v>
      </c>
      <c r="C2404" s="18" t="s">
        <v>4225</v>
      </c>
      <c r="D2404" s="610" t="str">
        <f t="shared" si="179"/>
        <v>Фото</v>
      </c>
      <c r="E2404" s="235" t="s">
        <v>351</v>
      </c>
      <c r="F2404" s="65">
        <v>27</v>
      </c>
      <c r="G2404" s="48">
        <f t="shared" si="180"/>
        <v>1007.0999999999999</v>
      </c>
      <c r="H2404" s="75"/>
      <c r="I2404" s="47">
        <f t="shared" si="181"/>
        <v>0</v>
      </c>
      <c r="J2404" s="47" t="s">
        <v>5555</v>
      </c>
      <c r="K2404" s="610"/>
    </row>
    <row r="2405" spans="1:11">
      <c r="A2405" s="8">
        <v>18201</v>
      </c>
      <c r="B2405" s="23" t="s">
        <v>137</v>
      </c>
      <c r="C2405" s="20" t="s">
        <v>2664</v>
      </c>
      <c r="D2405" s="610" t="str">
        <f t="shared" si="179"/>
        <v>Фото</v>
      </c>
      <c r="E2405" s="72" t="s">
        <v>351</v>
      </c>
      <c r="F2405" s="51">
        <v>7</v>
      </c>
      <c r="G2405" s="48">
        <f t="shared" si="180"/>
        <v>261.09999999999997</v>
      </c>
      <c r="H2405" s="77"/>
      <c r="I2405" s="47">
        <f t="shared" si="181"/>
        <v>0</v>
      </c>
      <c r="J2405" s="47" t="s">
        <v>6347</v>
      </c>
      <c r="K2405" s="610"/>
    </row>
    <row r="2406" spans="1:11">
      <c r="A2406" s="8">
        <v>12779</v>
      </c>
      <c r="B2406" s="455" t="s">
        <v>133</v>
      </c>
      <c r="C2406" s="20" t="s">
        <v>3385</v>
      </c>
      <c r="D2406" s="610" t="str">
        <f t="shared" si="179"/>
        <v>Фото</v>
      </c>
      <c r="E2406" s="72" t="s">
        <v>351</v>
      </c>
      <c r="F2406" s="51">
        <v>5.5</v>
      </c>
      <c r="G2406" s="48">
        <f t="shared" si="180"/>
        <v>205.14999999999998</v>
      </c>
      <c r="H2406" s="77"/>
      <c r="I2406" s="47">
        <f t="shared" si="181"/>
        <v>0</v>
      </c>
      <c r="J2406" s="47" t="s">
        <v>8516</v>
      </c>
      <c r="K2406" s="610"/>
    </row>
    <row r="2407" spans="1:11">
      <c r="A2407" s="8">
        <v>11557</v>
      </c>
      <c r="B2407" s="347" t="s">
        <v>538</v>
      </c>
      <c r="C2407" s="32" t="s">
        <v>1743</v>
      </c>
      <c r="D2407" s="610" t="str">
        <f t="shared" si="179"/>
        <v>Фото</v>
      </c>
      <c r="E2407" s="227" t="s">
        <v>351</v>
      </c>
      <c r="F2407" s="51">
        <v>1.5</v>
      </c>
      <c r="G2407" s="48">
        <f t="shared" si="180"/>
        <v>55.949999999999996</v>
      </c>
      <c r="H2407" s="77"/>
      <c r="I2407" s="47">
        <f t="shared" si="181"/>
        <v>0</v>
      </c>
      <c r="J2407" s="47" t="s">
        <v>6389</v>
      </c>
      <c r="K2407" s="610"/>
    </row>
    <row r="2408" spans="1:11">
      <c r="A2408" s="37">
        <v>16123</v>
      </c>
      <c r="B2408" s="320" t="s">
        <v>140</v>
      </c>
      <c r="C2408" s="18" t="s">
        <v>1821</v>
      </c>
      <c r="D2408" s="610" t="str">
        <f t="shared" si="179"/>
        <v>Фото</v>
      </c>
      <c r="E2408" s="507" t="s">
        <v>351</v>
      </c>
      <c r="F2408" s="65">
        <v>2</v>
      </c>
      <c r="G2408" s="48">
        <f t="shared" si="180"/>
        <v>74.599999999999994</v>
      </c>
      <c r="H2408" s="77"/>
      <c r="I2408" s="47">
        <f t="shared" si="181"/>
        <v>0</v>
      </c>
      <c r="J2408" s="47" t="s">
        <v>6384</v>
      </c>
      <c r="K2408" s="610"/>
    </row>
    <row r="2409" spans="1:11">
      <c r="A2409" s="37">
        <v>11369</v>
      </c>
      <c r="B2409" s="320" t="s">
        <v>140</v>
      </c>
      <c r="C2409" s="18" t="s">
        <v>1820</v>
      </c>
      <c r="D2409" s="610" t="str">
        <f t="shared" si="179"/>
        <v>Фото</v>
      </c>
      <c r="E2409" s="235" t="s">
        <v>351</v>
      </c>
      <c r="F2409" s="65">
        <v>2</v>
      </c>
      <c r="G2409" s="48">
        <f t="shared" si="180"/>
        <v>74.599999999999994</v>
      </c>
      <c r="H2409" s="77"/>
      <c r="I2409" s="47">
        <f t="shared" si="181"/>
        <v>0</v>
      </c>
      <c r="J2409" s="47" t="s">
        <v>6385</v>
      </c>
      <c r="K2409" s="610"/>
    </row>
    <row r="2410" spans="1:11">
      <c r="A2410" s="37">
        <v>11360</v>
      </c>
      <c r="B2410" s="320" t="s">
        <v>140</v>
      </c>
      <c r="C2410" s="18" t="s">
        <v>1819</v>
      </c>
      <c r="D2410" s="610" t="str">
        <f t="shared" si="179"/>
        <v>Фото</v>
      </c>
      <c r="E2410" s="235" t="s">
        <v>351</v>
      </c>
      <c r="F2410" s="65">
        <v>2</v>
      </c>
      <c r="G2410" s="48">
        <f t="shared" si="180"/>
        <v>74.599999999999994</v>
      </c>
      <c r="H2410" s="77"/>
      <c r="I2410" s="47">
        <f t="shared" si="181"/>
        <v>0</v>
      </c>
      <c r="J2410" s="47" t="s">
        <v>6386</v>
      </c>
      <c r="K2410" s="610"/>
    </row>
    <row r="2411" spans="1:11">
      <c r="A2411" s="37">
        <v>11361</v>
      </c>
      <c r="B2411" s="320" t="s">
        <v>140</v>
      </c>
      <c r="C2411" s="18" t="s">
        <v>1818</v>
      </c>
      <c r="D2411" s="610" t="str">
        <f t="shared" si="179"/>
        <v>Фото</v>
      </c>
      <c r="E2411" s="235" t="s">
        <v>351</v>
      </c>
      <c r="F2411" s="65">
        <v>2</v>
      </c>
      <c r="G2411" s="48">
        <f t="shared" si="180"/>
        <v>74.599999999999994</v>
      </c>
      <c r="H2411" s="77"/>
      <c r="I2411" s="47">
        <f t="shared" si="181"/>
        <v>0</v>
      </c>
      <c r="J2411" s="47" t="s">
        <v>6387</v>
      </c>
      <c r="K2411" s="610"/>
    </row>
    <row r="2412" spans="1:11">
      <c r="A2412" s="37">
        <v>11362</v>
      </c>
      <c r="B2412" s="320" t="s">
        <v>140</v>
      </c>
      <c r="C2412" s="18" t="s">
        <v>2142</v>
      </c>
      <c r="D2412" s="610" t="str">
        <f t="shared" si="179"/>
        <v>Фото</v>
      </c>
      <c r="E2412" s="235" t="s">
        <v>351</v>
      </c>
      <c r="F2412" s="65">
        <v>2</v>
      </c>
      <c r="G2412" s="48">
        <f t="shared" si="180"/>
        <v>74.599999999999994</v>
      </c>
      <c r="H2412" s="77"/>
      <c r="I2412" s="47">
        <f t="shared" si="181"/>
        <v>0</v>
      </c>
      <c r="J2412" s="47" t="s">
        <v>6388</v>
      </c>
      <c r="K2412" s="610"/>
    </row>
    <row r="2413" spans="1:11">
      <c r="A2413" s="8">
        <v>18207</v>
      </c>
      <c r="B2413" s="23" t="s">
        <v>137</v>
      </c>
      <c r="C2413" s="20" t="s">
        <v>1822</v>
      </c>
      <c r="D2413" s="610" t="str">
        <f t="shared" si="179"/>
        <v>Фото</v>
      </c>
      <c r="E2413" s="72" t="s">
        <v>351</v>
      </c>
      <c r="F2413" s="51">
        <v>3</v>
      </c>
      <c r="G2413" s="48">
        <f t="shared" si="180"/>
        <v>111.89999999999999</v>
      </c>
      <c r="H2413" s="77"/>
      <c r="I2413" s="47">
        <f t="shared" si="181"/>
        <v>0</v>
      </c>
      <c r="J2413" s="47" t="s">
        <v>6380</v>
      </c>
      <c r="K2413" s="610"/>
    </row>
    <row r="2414" spans="1:11">
      <c r="A2414" s="37">
        <v>40013</v>
      </c>
      <c r="B2414" s="24" t="s">
        <v>137</v>
      </c>
      <c r="C2414" s="18" t="s">
        <v>1823</v>
      </c>
      <c r="D2414" s="610" t="str">
        <f t="shared" si="179"/>
        <v>Фото</v>
      </c>
      <c r="E2414" s="507" t="s">
        <v>351</v>
      </c>
      <c r="F2414" s="65">
        <v>2.5</v>
      </c>
      <c r="G2414" s="48">
        <f t="shared" ref="G2414:G2445" si="182">I$2*F2414</f>
        <v>93.25</v>
      </c>
      <c r="H2414" s="77"/>
      <c r="I2414" s="47">
        <f t="shared" ref="I2414:I2445" si="183">F2414*H2414</f>
        <v>0</v>
      </c>
      <c r="J2414" s="47" t="s">
        <v>6379</v>
      </c>
      <c r="K2414" s="610"/>
    </row>
    <row r="2415" spans="1:11">
      <c r="A2415" s="37">
        <v>16285</v>
      </c>
      <c r="B2415" s="23" t="s">
        <v>137</v>
      </c>
      <c r="C2415" s="17" t="s">
        <v>1824</v>
      </c>
      <c r="D2415" s="610" t="str">
        <f t="shared" si="179"/>
        <v>Фото</v>
      </c>
      <c r="E2415" s="235" t="s">
        <v>351</v>
      </c>
      <c r="F2415" s="65">
        <v>10</v>
      </c>
      <c r="G2415" s="48">
        <f t="shared" si="182"/>
        <v>373</v>
      </c>
      <c r="H2415" s="77"/>
      <c r="I2415" s="47">
        <f t="shared" si="183"/>
        <v>0</v>
      </c>
      <c r="J2415" s="47" t="s">
        <v>5564</v>
      </c>
      <c r="K2415" s="610"/>
    </row>
    <row r="2416" spans="1:11">
      <c r="A2416" s="37">
        <v>16137</v>
      </c>
      <c r="B2416" s="24" t="s">
        <v>137</v>
      </c>
      <c r="C2416" s="18" t="s">
        <v>35</v>
      </c>
      <c r="D2416" s="610" t="str">
        <f t="shared" si="179"/>
        <v>Фото</v>
      </c>
      <c r="E2416" s="534" t="s">
        <v>134</v>
      </c>
      <c r="F2416" s="49">
        <v>18</v>
      </c>
      <c r="G2416" s="48">
        <f t="shared" si="182"/>
        <v>671.4</v>
      </c>
      <c r="H2416" s="77"/>
      <c r="I2416" s="47">
        <f t="shared" si="183"/>
        <v>0</v>
      </c>
      <c r="J2416" s="47" t="s">
        <v>5565</v>
      </c>
      <c r="K2416" s="610"/>
    </row>
    <row r="2417" spans="1:11">
      <c r="A2417" s="8">
        <v>18202</v>
      </c>
      <c r="B2417" s="23" t="s">
        <v>137</v>
      </c>
      <c r="C2417" s="20" t="s">
        <v>2682</v>
      </c>
      <c r="D2417" s="610" t="str">
        <f t="shared" si="179"/>
        <v>Фото</v>
      </c>
      <c r="E2417" s="72" t="s">
        <v>351</v>
      </c>
      <c r="F2417" s="51">
        <v>6.5</v>
      </c>
      <c r="G2417" s="48">
        <f t="shared" si="182"/>
        <v>242.45</v>
      </c>
      <c r="H2417" s="77"/>
      <c r="I2417" s="47">
        <f t="shared" si="183"/>
        <v>0</v>
      </c>
      <c r="J2417" s="47" t="s">
        <v>6341</v>
      </c>
      <c r="K2417" s="610"/>
    </row>
    <row r="2418" spans="1:11">
      <c r="A2418" s="37">
        <v>16141</v>
      </c>
      <c r="B2418" s="24" t="s">
        <v>137</v>
      </c>
      <c r="C2418" s="18" t="s">
        <v>1825</v>
      </c>
      <c r="D2418" s="610" t="str">
        <f t="shared" si="179"/>
        <v>Фото</v>
      </c>
      <c r="E2418" s="235" t="s">
        <v>351</v>
      </c>
      <c r="F2418" s="65">
        <v>0.6</v>
      </c>
      <c r="G2418" s="48">
        <f t="shared" si="182"/>
        <v>22.38</v>
      </c>
      <c r="H2418" s="77"/>
      <c r="I2418" s="47">
        <f t="shared" si="183"/>
        <v>0</v>
      </c>
      <c r="J2418" s="47" t="s">
        <v>6403</v>
      </c>
      <c r="K2418" s="610"/>
    </row>
    <row r="2419" spans="1:11">
      <c r="A2419" s="37">
        <v>12328</v>
      </c>
      <c r="B2419" s="7" t="s">
        <v>137</v>
      </c>
      <c r="C2419" s="18" t="s">
        <v>406</v>
      </c>
      <c r="D2419" s="610" t="str">
        <f t="shared" si="179"/>
        <v>Фото</v>
      </c>
      <c r="E2419" s="235" t="s">
        <v>351</v>
      </c>
      <c r="F2419" s="65">
        <v>0.4</v>
      </c>
      <c r="G2419" s="48">
        <f t="shared" si="182"/>
        <v>14.92</v>
      </c>
      <c r="H2419" s="77"/>
      <c r="I2419" s="47">
        <f t="shared" si="183"/>
        <v>0</v>
      </c>
      <c r="J2419" s="47" t="s">
        <v>6404</v>
      </c>
      <c r="K2419" s="610"/>
    </row>
    <row r="2420" spans="1:11">
      <c r="A2420" s="8">
        <v>18203</v>
      </c>
      <c r="B2420" s="23" t="s">
        <v>137</v>
      </c>
      <c r="C2420" s="20" t="s">
        <v>3047</v>
      </c>
      <c r="D2420" s="610" t="str">
        <f t="shared" si="179"/>
        <v>Фото</v>
      </c>
      <c r="E2420" s="72" t="s">
        <v>351</v>
      </c>
      <c r="F2420" s="51">
        <v>13</v>
      </c>
      <c r="G2420" s="48">
        <f t="shared" si="182"/>
        <v>484.9</v>
      </c>
      <c r="H2420" s="77"/>
      <c r="I2420" s="47">
        <f t="shared" si="183"/>
        <v>0</v>
      </c>
      <c r="J2420" s="47" t="s">
        <v>5570</v>
      </c>
      <c r="K2420" s="610"/>
    </row>
    <row r="2421" spans="1:11">
      <c r="A2421" s="8">
        <v>18204</v>
      </c>
      <c r="B2421" s="23" t="s">
        <v>137</v>
      </c>
      <c r="C2421" s="20" t="s">
        <v>3018</v>
      </c>
      <c r="D2421" s="610" t="str">
        <f t="shared" si="179"/>
        <v>Фото</v>
      </c>
      <c r="E2421" s="72" t="s">
        <v>351</v>
      </c>
      <c r="F2421" s="51">
        <v>13</v>
      </c>
      <c r="G2421" s="48">
        <f t="shared" si="182"/>
        <v>484.9</v>
      </c>
      <c r="H2421" s="77"/>
      <c r="I2421" s="47">
        <f t="shared" si="183"/>
        <v>0</v>
      </c>
      <c r="J2421" s="47" t="s">
        <v>5571</v>
      </c>
      <c r="K2421" s="610"/>
    </row>
    <row r="2422" spans="1:11">
      <c r="A2422" s="37">
        <v>40149</v>
      </c>
      <c r="B2422" s="356" t="s">
        <v>59</v>
      </c>
      <c r="C2422" s="18" t="s">
        <v>1389</v>
      </c>
      <c r="D2422" s="610" t="str">
        <f t="shared" si="179"/>
        <v>Фото</v>
      </c>
      <c r="E2422" s="539" t="s">
        <v>134</v>
      </c>
      <c r="F2422" s="65">
        <v>3.5</v>
      </c>
      <c r="G2422" s="48">
        <f t="shared" si="182"/>
        <v>130.54999999999998</v>
      </c>
      <c r="H2422" s="77"/>
      <c r="I2422" s="47">
        <f t="shared" si="183"/>
        <v>0</v>
      </c>
      <c r="J2422" s="47" t="s">
        <v>8205</v>
      </c>
      <c r="K2422" s="610"/>
    </row>
    <row r="2423" spans="1:11">
      <c r="A2423" s="37">
        <v>15099</v>
      </c>
      <c r="B2423" s="340" t="s">
        <v>70</v>
      </c>
      <c r="C2423" s="18" t="s">
        <v>1389</v>
      </c>
      <c r="D2423" s="610" t="str">
        <f t="shared" si="179"/>
        <v>Фото</v>
      </c>
      <c r="E2423" s="235" t="s">
        <v>351</v>
      </c>
      <c r="F2423" s="65">
        <v>4.5</v>
      </c>
      <c r="G2423" s="48">
        <f t="shared" si="182"/>
        <v>167.85</v>
      </c>
      <c r="H2423" s="77"/>
      <c r="I2423" s="47">
        <f t="shared" si="183"/>
        <v>0</v>
      </c>
      <c r="J2423" s="47" t="s">
        <v>6477</v>
      </c>
      <c r="K2423" s="610"/>
    </row>
    <row r="2424" spans="1:11">
      <c r="A2424" s="37">
        <v>15091</v>
      </c>
      <c r="B2424" s="306" t="s">
        <v>36</v>
      </c>
      <c r="C2424" s="18" t="s">
        <v>1389</v>
      </c>
      <c r="D2424" s="610" t="str">
        <f t="shared" si="179"/>
        <v>Фото</v>
      </c>
      <c r="E2424" s="235" t="s">
        <v>351</v>
      </c>
      <c r="F2424" s="65">
        <v>4.5</v>
      </c>
      <c r="G2424" s="48">
        <f t="shared" si="182"/>
        <v>167.85</v>
      </c>
      <c r="H2424" s="77"/>
      <c r="I2424" s="47">
        <f t="shared" si="183"/>
        <v>0</v>
      </c>
      <c r="J2424" s="47" t="s">
        <v>6476</v>
      </c>
      <c r="K2424" s="610"/>
    </row>
    <row r="2425" spans="1:11">
      <c r="A2425" s="37">
        <v>16151</v>
      </c>
      <c r="B2425" s="306" t="s">
        <v>21</v>
      </c>
      <c r="C2425" s="18" t="s">
        <v>356</v>
      </c>
      <c r="D2425" s="610" t="str">
        <f t="shared" si="179"/>
        <v>Фото</v>
      </c>
      <c r="E2425" s="235" t="s">
        <v>351</v>
      </c>
      <c r="F2425" s="65">
        <v>6.5</v>
      </c>
      <c r="G2425" s="48">
        <f t="shared" si="182"/>
        <v>242.45</v>
      </c>
      <c r="H2425" s="77"/>
      <c r="I2425" s="47">
        <f t="shared" si="183"/>
        <v>0</v>
      </c>
      <c r="J2425" s="47" t="s">
        <v>6348</v>
      </c>
      <c r="K2425" s="610"/>
    </row>
    <row r="2426" spans="1:11">
      <c r="A2426" s="37">
        <v>16152</v>
      </c>
      <c r="B2426" s="340" t="s">
        <v>70</v>
      </c>
      <c r="C2426" s="18" t="s">
        <v>357</v>
      </c>
      <c r="D2426" s="610" t="str">
        <f t="shared" si="179"/>
        <v>Фото</v>
      </c>
      <c r="E2426" s="235" t="s">
        <v>351</v>
      </c>
      <c r="F2426" s="65">
        <v>6.5</v>
      </c>
      <c r="G2426" s="48">
        <f t="shared" si="182"/>
        <v>242.45</v>
      </c>
      <c r="H2426" s="77"/>
      <c r="I2426" s="47">
        <f t="shared" si="183"/>
        <v>0</v>
      </c>
      <c r="J2426" s="47" t="s">
        <v>6349</v>
      </c>
      <c r="K2426" s="610"/>
    </row>
    <row r="2427" spans="1:11">
      <c r="A2427" s="37">
        <v>11827</v>
      </c>
      <c r="B2427" s="24" t="s">
        <v>137</v>
      </c>
      <c r="C2427" s="18" t="s">
        <v>1936</v>
      </c>
      <c r="D2427" s="610" t="str">
        <f t="shared" si="179"/>
        <v>Фото</v>
      </c>
      <c r="E2427" s="235" t="s">
        <v>351</v>
      </c>
      <c r="F2427" s="65">
        <v>4</v>
      </c>
      <c r="G2427" s="48">
        <f t="shared" si="182"/>
        <v>149.19999999999999</v>
      </c>
      <c r="H2427" s="77"/>
      <c r="I2427" s="47">
        <f t="shared" si="183"/>
        <v>0</v>
      </c>
      <c r="J2427" s="47" t="s">
        <v>7707</v>
      </c>
      <c r="K2427" s="610"/>
    </row>
    <row r="2428" spans="1:11">
      <c r="A2428" s="37">
        <v>11828</v>
      </c>
      <c r="B2428" s="24" t="s">
        <v>137</v>
      </c>
      <c r="C2428" s="18" t="s">
        <v>1938</v>
      </c>
      <c r="D2428" s="610" t="str">
        <f t="shared" si="179"/>
        <v>Фото</v>
      </c>
      <c r="E2428" s="235" t="s">
        <v>351</v>
      </c>
      <c r="F2428" s="65">
        <v>3.5</v>
      </c>
      <c r="G2428" s="48">
        <f t="shared" si="182"/>
        <v>130.54999999999998</v>
      </c>
      <c r="H2428" s="77"/>
      <c r="I2428" s="47">
        <f t="shared" si="183"/>
        <v>0</v>
      </c>
      <c r="J2428" s="47" t="s">
        <v>7708</v>
      </c>
      <c r="K2428" s="610"/>
    </row>
    <row r="2429" spans="1:11">
      <c r="A2429" s="37">
        <v>11829</v>
      </c>
      <c r="B2429" s="24" t="s">
        <v>137</v>
      </c>
      <c r="C2429" s="18" t="s">
        <v>1939</v>
      </c>
      <c r="D2429" s="610" t="str">
        <f t="shared" si="179"/>
        <v>Фото</v>
      </c>
      <c r="E2429" s="235" t="s">
        <v>351</v>
      </c>
      <c r="F2429" s="65">
        <v>3.5</v>
      </c>
      <c r="G2429" s="48">
        <f t="shared" si="182"/>
        <v>130.54999999999998</v>
      </c>
      <c r="H2429" s="77"/>
      <c r="I2429" s="47">
        <f t="shared" si="183"/>
        <v>0</v>
      </c>
      <c r="J2429" s="47" t="s">
        <v>7709</v>
      </c>
      <c r="K2429" s="610"/>
    </row>
    <row r="2430" spans="1:11">
      <c r="A2430" s="37">
        <v>11830</v>
      </c>
      <c r="B2430" s="24" t="s">
        <v>137</v>
      </c>
      <c r="C2430" s="18" t="s">
        <v>1940</v>
      </c>
      <c r="D2430" s="610" t="str">
        <f t="shared" si="179"/>
        <v>Фото</v>
      </c>
      <c r="E2430" s="235" t="s">
        <v>351</v>
      </c>
      <c r="F2430" s="65">
        <v>3.5</v>
      </c>
      <c r="G2430" s="48">
        <f t="shared" si="182"/>
        <v>130.54999999999998</v>
      </c>
      <c r="H2430" s="77"/>
      <c r="I2430" s="47">
        <f t="shared" si="183"/>
        <v>0</v>
      </c>
      <c r="J2430" s="47" t="s">
        <v>7710</v>
      </c>
      <c r="K2430" s="610"/>
    </row>
    <row r="2431" spans="1:11">
      <c r="A2431" s="37">
        <v>11831</v>
      </c>
      <c r="B2431" s="24" t="s">
        <v>137</v>
      </c>
      <c r="C2431" s="18" t="s">
        <v>1941</v>
      </c>
      <c r="D2431" s="610" t="str">
        <f t="shared" si="179"/>
        <v>Фото</v>
      </c>
      <c r="E2431" s="235" t="s">
        <v>351</v>
      </c>
      <c r="F2431" s="65">
        <v>3.5</v>
      </c>
      <c r="G2431" s="48">
        <f t="shared" si="182"/>
        <v>130.54999999999998</v>
      </c>
      <c r="H2431" s="77"/>
      <c r="I2431" s="47">
        <f t="shared" si="183"/>
        <v>0</v>
      </c>
      <c r="J2431" s="47" t="s">
        <v>7711</v>
      </c>
      <c r="K2431" s="610"/>
    </row>
    <row r="2432" spans="1:11">
      <c r="A2432" s="37">
        <v>16188</v>
      </c>
      <c r="B2432" s="24" t="s">
        <v>137</v>
      </c>
      <c r="C2432" s="18" t="s">
        <v>1934</v>
      </c>
      <c r="D2432" s="610" t="str">
        <f t="shared" si="179"/>
        <v>Фото</v>
      </c>
      <c r="E2432" s="534" t="s">
        <v>134</v>
      </c>
      <c r="F2432" s="65">
        <v>3.5</v>
      </c>
      <c r="G2432" s="48">
        <f t="shared" si="182"/>
        <v>130.54999999999998</v>
      </c>
      <c r="H2432" s="77"/>
      <c r="I2432" s="47">
        <f t="shared" si="183"/>
        <v>0</v>
      </c>
      <c r="J2432" s="47" t="s">
        <v>6352</v>
      </c>
      <c r="K2432" s="610"/>
    </row>
    <row r="2433" spans="1:11">
      <c r="A2433" s="37">
        <v>16189</v>
      </c>
      <c r="B2433" s="24" t="s">
        <v>137</v>
      </c>
      <c r="C2433" s="18" t="s">
        <v>1935</v>
      </c>
      <c r="D2433" s="610" t="str">
        <f t="shared" si="179"/>
        <v>Фото</v>
      </c>
      <c r="E2433" s="534" t="s">
        <v>134</v>
      </c>
      <c r="F2433" s="65">
        <v>3.5</v>
      </c>
      <c r="G2433" s="48">
        <f t="shared" si="182"/>
        <v>130.54999999999998</v>
      </c>
      <c r="H2433" s="77"/>
      <c r="I2433" s="47">
        <f t="shared" si="183"/>
        <v>0</v>
      </c>
      <c r="J2433" s="47" t="s">
        <v>6353</v>
      </c>
      <c r="K2433" s="610"/>
    </row>
    <row r="2434" spans="1:11">
      <c r="A2434" s="37">
        <v>11832</v>
      </c>
      <c r="B2434" s="24" t="s">
        <v>137</v>
      </c>
      <c r="C2434" s="18" t="s">
        <v>1937</v>
      </c>
      <c r="D2434" s="610" t="str">
        <f t="shared" si="179"/>
        <v>Фото</v>
      </c>
      <c r="E2434" s="534" t="s">
        <v>134</v>
      </c>
      <c r="F2434" s="65">
        <v>3.5</v>
      </c>
      <c r="G2434" s="48">
        <f t="shared" si="182"/>
        <v>130.54999999999998</v>
      </c>
      <c r="H2434" s="77"/>
      <c r="I2434" s="47">
        <f t="shared" si="183"/>
        <v>0</v>
      </c>
      <c r="J2434" s="47" t="s">
        <v>7712</v>
      </c>
      <c r="K2434" s="610"/>
    </row>
    <row r="2435" spans="1:11">
      <c r="A2435" s="37">
        <v>16190</v>
      </c>
      <c r="B2435" s="333" t="s">
        <v>135</v>
      </c>
      <c r="C2435" s="21" t="s">
        <v>2057</v>
      </c>
      <c r="D2435" s="610" t="str">
        <f t="shared" si="179"/>
        <v>Фото</v>
      </c>
      <c r="E2435" s="235" t="s">
        <v>351</v>
      </c>
      <c r="F2435" s="65">
        <v>6.5</v>
      </c>
      <c r="G2435" s="48">
        <f t="shared" si="182"/>
        <v>242.45</v>
      </c>
      <c r="H2435" s="77"/>
      <c r="I2435" s="47">
        <f t="shared" si="183"/>
        <v>0</v>
      </c>
      <c r="J2435" s="47" t="s">
        <v>6354</v>
      </c>
      <c r="K2435" s="610"/>
    </row>
    <row r="2436" spans="1:11">
      <c r="A2436" s="37">
        <v>16191</v>
      </c>
      <c r="B2436" s="333" t="s">
        <v>135</v>
      </c>
      <c r="C2436" s="18" t="s">
        <v>2058</v>
      </c>
      <c r="D2436" s="610" t="str">
        <f t="shared" si="179"/>
        <v>Фото</v>
      </c>
      <c r="E2436" s="235" t="s">
        <v>351</v>
      </c>
      <c r="F2436" s="65">
        <v>6.5</v>
      </c>
      <c r="G2436" s="48">
        <f t="shared" si="182"/>
        <v>242.45</v>
      </c>
      <c r="H2436" s="77"/>
      <c r="I2436" s="47">
        <f t="shared" si="183"/>
        <v>0</v>
      </c>
      <c r="J2436" s="47" t="s">
        <v>6355</v>
      </c>
      <c r="K2436" s="610"/>
    </row>
    <row r="2437" spans="1:11">
      <c r="A2437" s="37">
        <v>16192</v>
      </c>
      <c r="B2437" s="333" t="s">
        <v>135</v>
      </c>
      <c r="C2437" s="18" t="s">
        <v>2059</v>
      </c>
      <c r="D2437" s="610" t="str">
        <f t="shared" si="179"/>
        <v>Фото</v>
      </c>
      <c r="E2437" s="235" t="s">
        <v>351</v>
      </c>
      <c r="F2437" s="65">
        <v>6.5</v>
      </c>
      <c r="G2437" s="48">
        <f t="shared" si="182"/>
        <v>242.45</v>
      </c>
      <c r="H2437" s="77"/>
      <c r="I2437" s="47">
        <f t="shared" si="183"/>
        <v>0</v>
      </c>
      <c r="J2437" s="47" t="s">
        <v>6356</v>
      </c>
      <c r="K2437" s="610"/>
    </row>
    <row r="2438" spans="1:11">
      <c r="A2438" s="37">
        <v>16346</v>
      </c>
      <c r="B2438" s="455" t="s">
        <v>133</v>
      </c>
      <c r="C2438" s="18" t="s">
        <v>3711</v>
      </c>
      <c r="D2438" s="610" t="str">
        <f t="shared" si="179"/>
        <v>Фото</v>
      </c>
      <c r="E2438" s="72" t="s">
        <v>351</v>
      </c>
      <c r="F2438" s="65">
        <v>25</v>
      </c>
      <c r="G2438" s="48">
        <f t="shared" si="182"/>
        <v>932.49999999999989</v>
      </c>
      <c r="H2438" s="77"/>
      <c r="I2438" s="47">
        <f t="shared" si="183"/>
        <v>0</v>
      </c>
      <c r="J2438" s="47" t="s">
        <v>5553</v>
      </c>
      <c r="K2438" s="610"/>
    </row>
    <row r="2439" spans="1:11">
      <c r="A2439" s="37">
        <v>40150</v>
      </c>
      <c r="B2439" s="332" t="s">
        <v>3290</v>
      </c>
      <c r="C2439" s="18" t="s">
        <v>3538</v>
      </c>
      <c r="D2439" s="610" t="str">
        <f t="shared" ref="D2439:D2502" si="184">HYPERLINK(J2439,"Фото")</f>
        <v>Фото</v>
      </c>
      <c r="E2439" s="72" t="s">
        <v>351</v>
      </c>
      <c r="F2439" s="49">
        <v>18</v>
      </c>
      <c r="G2439" s="48">
        <f t="shared" si="182"/>
        <v>671.4</v>
      </c>
      <c r="H2439" s="77"/>
      <c r="I2439" s="47">
        <f t="shared" si="183"/>
        <v>0</v>
      </c>
      <c r="J2439" s="47" t="s">
        <v>5552</v>
      </c>
      <c r="K2439" s="610"/>
    </row>
    <row r="2440" spans="1:11">
      <c r="A2440" s="37">
        <v>11552</v>
      </c>
      <c r="B2440" s="455" t="s">
        <v>133</v>
      </c>
      <c r="C2440" s="18" t="s">
        <v>3712</v>
      </c>
      <c r="D2440" s="610" t="str">
        <f t="shared" si="184"/>
        <v>Фото</v>
      </c>
      <c r="E2440" s="227" t="s">
        <v>351</v>
      </c>
      <c r="F2440" s="49">
        <v>24</v>
      </c>
      <c r="G2440" s="48">
        <f t="shared" si="182"/>
        <v>895.19999999999993</v>
      </c>
      <c r="H2440" s="77"/>
      <c r="I2440" s="47">
        <f t="shared" si="183"/>
        <v>0</v>
      </c>
      <c r="J2440" s="47" t="s">
        <v>5550</v>
      </c>
      <c r="K2440" s="610"/>
    </row>
    <row r="2441" spans="1:11">
      <c r="A2441" s="37">
        <v>11164</v>
      </c>
      <c r="B2441" s="309" t="s">
        <v>135</v>
      </c>
      <c r="C2441" s="18" t="s">
        <v>3706</v>
      </c>
      <c r="D2441" s="610" t="str">
        <f t="shared" si="184"/>
        <v>Фото</v>
      </c>
      <c r="E2441" s="72" t="s">
        <v>351</v>
      </c>
      <c r="F2441" s="49">
        <v>22</v>
      </c>
      <c r="G2441" s="48">
        <f t="shared" si="182"/>
        <v>820.59999999999991</v>
      </c>
      <c r="H2441" s="77"/>
      <c r="I2441" s="47">
        <f t="shared" si="183"/>
        <v>0</v>
      </c>
      <c r="J2441" s="47" t="s">
        <v>5551</v>
      </c>
      <c r="K2441" s="610"/>
    </row>
    <row r="2442" spans="1:11">
      <c r="A2442" s="37">
        <v>16344</v>
      </c>
      <c r="B2442" s="23" t="s">
        <v>137</v>
      </c>
      <c r="C2442" s="18" t="s">
        <v>4226</v>
      </c>
      <c r="D2442" s="610" t="str">
        <f t="shared" si="184"/>
        <v>Фото</v>
      </c>
      <c r="E2442" s="72" t="s">
        <v>351</v>
      </c>
      <c r="F2442" s="65">
        <v>15</v>
      </c>
      <c r="G2442" s="48">
        <f t="shared" si="182"/>
        <v>559.5</v>
      </c>
      <c r="H2442" s="77"/>
      <c r="I2442" s="47">
        <f t="shared" si="183"/>
        <v>0</v>
      </c>
      <c r="J2442" s="47" t="s">
        <v>5549</v>
      </c>
      <c r="K2442" s="610"/>
    </row>
    <row r="2443" spans="1:11">
      <c r="A2443" s="37">
        <v>12965</v>
      </c>
      <c r="B2443" s="332" t="s">
        <v>3290</v>
      </c>
      <c r="C2443" s="18" t="s">
        <v>3335</v>
      </c>
      <c r="D2443" s="610" t="str">
        <f t="shared" si="184"/>
        <v>Фото</v>
      </c>
      <c r="E2443" s="72" t="s">
        <v>351</v>
      </c>
      <c r="F2443" s="65">
        <v>18</v>
      </c>
      <c r="G2443" s="48">
        <f t="shared" si="182"/>
        <v>671.4</v>
      </c>
      <c r="H2443" s="77"/>
      <c r="I2443" s="47">
        <f t="shared" si="183"/>
        <v>0</v>
      </c>
      <c r="J2443" s="47" t="s">
        <v>8687</v>
      </c>
      <c r="K2443" s="610"/>
    </row>
    <row r="2444" spans="1:11">
      <c r="A2444" s="37">
        <v>16345</v>
      </c>
      <c r="B2444" s="320" t="s">
        <v>140</v>
      </c>
      <c r="C2444" s="18" t="s">
        <v>4228</v>
      </c>
      <c r="D2444" s="610" t="str">
        <f t="shared" si="184"/>
        <v>Фото</v>
      </c>
      <c r="E2444" s="533" t="s">
        <v>134</v>
      </c>
      <c r="F2444" s="49">
        <v>20</v>
      </c>
      <c r="G2444" s="48">
        <f t="shared" si="182"/>
        <v>746</v>
      </c>
      <c r="H2444" s="77"/>
      <c r="I2444" s="47">
        <f t="shared" si="183"/>
        <v>0</v>
      </c>
      <c r="J2444" s="47" t="s">
        <v>5548</v>
      </c>
      <c r="K2444" s="610"/>
    </row>
    <row r="2445" spans="1:11">
      <c r="A2445" s="37">
        <v>16347</v>
      </c>
      <c r="B2445" s="320" t="s">
        <v>140</v>
      </c>
      <c r="C2445" s="18" t="s">
        <v>4227</v>
      </c>
      <c r="D2445" s="610" t="str">
        <f t="shared" si="184"/>
        <v>Фото</v>
      </c>
      <c r="E2445" s="72" t="s">
        <v>351</v>
      </c>
      <c r="F2445" s="65">
        <v>28</v>
      </c>
      <c r="G2445" s="48">
        <f t="shared" si="182"/>
        <v>1044.3999999999999</v>
      </c>
      <c r="H2445" s="77"/>
      <c r="I2445" s="47">
        <f t="shared" si="183"/>
        <v>0</v>
      </c>
      <c r="J2445" s="47" t="s">
        <v>8155</v>
      </c>
      <c r="K2445" s="610"/>
    </row>
    <row r="2446" spans="1:11">
      <c r="A2446" s="37">
        <v>12850</v>
      </c>
      <c r="B2446" s="9" t="s">
        <v>32</v>
      </c>
      <c r="C2446" s="18" t="s">
        <v>2915</v>
      </c>
      <c r="D2446" s="610" t="str">
        <f t="shared" si="184"/>
        <v>Фото</v>
      </c>
      <c r="E2446" s="72" t="s">
        <v>351</v>
      </c>
      <c r="F2446" s="65">
        <v>2.5</v>
      </c>
      <c r="G2446" s="48">
        <f t="shared" ref="G2446:G2477" si="185">I$2*F2446</f>
        <v>93.25</v>
      </c>
      <c r="H2446" s="77"/>
      <c r="I2446" s="47">
        <f t="shared" ref="I2446:I2477" si="186">F2446*H2446</f>
        <v>0</v>
      </c>
      <c r="J2446" s="47" t="s">
        <v>8595</v>
      </c>
      <c r="K2446" s="610"/>
    </row>
    <row r="2447" spans="1:11">
      <c r="A2447" s="37">
        <v>16224</v>
      </c>
      <c r="B2447" s="24" t="s">
        <v>137</v>
      </c>
      <c r="C2447" s="18" t="s">
        <v>2912</v>
      </c>
      <c r="D2447" s="610" t="str">
        <f t="shared" si="184"/>
        <v>Фото</v>
      </c>
      <c r="E2447" s="235" t="s">
        <v>351</v>
      </c>
      <c r="F2447" s="65">
        <v>3.5</v>
      </c>
      <c r="G2447" s="48">
        <f t="shared" si="185"/>
        <v>130.54999999999998</v>
      </c>
      <c r="H2447" s="77"/>
      <c r="I2447" s="47">
        <f t="shared" si="186"/>
        <v>0</v>
      </c>
      <c r="J2447" s="47" t="s">
        <v>6368</v>
      </c>
      <c r="K2447" s="610"/>
    </row>
    <row r="2448" spans="1:11">
      <c r="A2448" s="6">
        <v>28314</v>
      </c>
      <c r="B2448" s="333" t="s">
        <v>135</v>
      </c>
      <c r="C2448" s="18" t="s">
        <v>1826</v>
      </c>
      <c r="D2448" s="610" t="str">
        <f t="shared" si="184"/>
        <v>Фото</v>
      </c>
      <c r="E2448" s="72" t="s">
        <v>351</v>
      </c>
      <c r="F2448" s="51">
        <v>6</v>
      </c>
      <c r="G2448" s="48">
        <f t="shared" si="185"/>
        <v>223.79999999999998</v>
      </c>
      <c r="H2448" s="77"/>
      <c r="I2448" s="47">
        <f t="shared" si="186"/>
        <v>0</v>
      </c>
      <c r="J2448" s="47" t="s">
        <v>6369</v>
      </c>
      <c r="K2448" s="610"/>
    </row>
    <row r="2449" spans="1:12">
      <c r="A2449" s="37">
        <v>16210</v>
      </c>
      <c r="B2449" s="24" t="s">
        <v>137</v>
      </c>
      <c r="C2449" s="18" t="s">
        <v>1827</v>
      </c>
      <c r="D2449" s="610" t="str">
        <f t="shared" si="184"/>
        <v>Фото</v>
      </c>
      <c r="E2449" s="235" t="s">
        <v>351</v>
      </c>
      <c r="F2449" s="65">
        <v>1.7</v>
      </c>
      <c r="G2449" s="48">
        <f t="shared" si="185"/>
        <v>63.41</v>
      </c>
      <c r="H2449" s="75"/>
      <c r="I2449" s="47">
        <f t="shared" si="186"/>
        <v>0</v>
      </c>
      <c r="J2449" s="47" t="s">
        <v>6370</v>
      </c>
      <c r="K2449" s="610"/>
    </row>
    <row r="2450" spans="1:12">
      <c r="A2450" s="37">
        <v>16217</v>
      </c>
      <c r="B2450" s="24" t="s">
        <v>138</v>
      </c>
      <c r="C2450" s="18" t="s">
        <v>3184</v>
      </c>
      <c r="D2450" s="610" t="str">
        <f t="shared" si="184"/>
        <v>Фото</v>
      </c>
      <c r="E2450" s="235" t="s">
        <v>351</v>
      </c>
      <c r="F2450" s="65">
        <v>0.45</v>
      </c>
      <c r="G2450" s="48">
        <f t="shared" si="185"/>
        <v>16.785</v>
      </c>
      <c r="H2450" s="77"/>
      <c r="I2450" s="47">
        <f t="shared" si="186"/>
        <v>0</v>
      </c>
      <c r="J2450" s="47" t="s">
        <v>6371</v>
      </c>
      <c r="K2450" s="610"/>
      <c r="L2450" s="3"/>
    </row>
    <row r="2451" spans="1:12">
      <c r="A2451" s="37">
        <v>12728</v>
      </c>
      <c r="B2451" s="333" t="s">
        <v>135</v>
      </c>
      <c r="C2451" s="18" t="s">
        <v>2741</v>
      </c>
      <c r="D2451" s="610" t="str">
        <f t="shared" si="184"/>
        <v>Фото</v>
      </c>
      <c r="E2451" s="235" t="s">
        <v>351</v>
      </c>
      <c r="F2451" s="65">
        <v>2</v>
      </c>
      <c r="G2451" s="48">
        <f t="shared" si="185"/>
        <v>74.599999999999994</v>
      </c>
      <c r="H2451" s="77"/>
      <c r="I2451" s="47">
        <f t="shared" si="186"/>
        <v>0</v>
      </c>
      <c r="J2451" s="47" t="s">
        <v>8466</v>
      </c>
      <c r="K2451" s="610"/>
      <c r="L2451" s="3"/>
    </row>
    <row r="2452" spans="1:12">
      <c r="A2452" s="37">
        <v>12731</v>
      </c>
      <c r="B2452" s="455" t="s">
        <v>133</v>
      </c>
      <c r="C2452" s="18" t="s">
        <v>4265</v>
      </c>
      <c r="D2452" s="610" t="str">
        <f t="shared" si="184"/>
        <v>Фото</v>
      </c>
      <c r="E2452" s="235" t="s">
        <v>351</v>
      </c>
      <c r="F2452" s="65">
        <v>2.2000000000000002</v>
      </c>
      <c r="G2452" s="48">
        <f t="shared" si="185"/>
        <v>82.06</v>
      </c>
      <c r="H2452" s="77"/>
      <c r="I2452" s="47">
        <f t="shared" si="186"/>
        <v>0</v>
      </c>
      <c r="J2452" s="47" t="s">
        <v>8469</v>
      </c>
      <c r="K2452" s="610"/>
      <c r="L2452" s="3"/>
    </row>
    <row r="2453" spans="1:12">
      <c r="A2453" s="37">
        <v>11091</v>
      </c>
      <c r="B2453" s="7" t="s">
        <v>137</v>
      </c>
      <c r="C2453" s="18" t="s">
        <v>3795</v>
      </c>
      <c r="D2453" s="610" t="str">
        <f t="shared" si="184"/>
        <v>Фото</v>
      </c>
      <c r="E2453" s="235" t="s">
        <v>351</v>
      </c>
      <c r="F2453" s="65">
        <v>1</v>
      </c>
      <c r="G2453" s="48">
        <f t="shared" si="185"/>
        <v>37.299999999999997</v>
      </c>
      <c r="H2453" s="77"/>
      <c r="I2453" s="47">
        <f t="shared" si="186"/>
        <v>0</v>
      </c>
      <c r="J2453" s="47" t="s">
        <v>6398</v>
      </c>
      <c r="K2453" s="610"/>
      <c r="L2453" s="3"/>
    </row>
    <row r="2454" spans="1:12">
      <c r="A2454" s="37">
        <v>16381</v>
      </c>
      <c r="B2454" s="455" t="s">
        <v>133</v>
      </c>
      <c r="C2454" s="18" t="s">
        <v>1828</v>
      </c>
      <c r="D2454" s="610" t="str">
        <f t="shared" si="184"/>
        <v>Фото</v>
      </c>
      <c r="E2454" s="235" t="s">
        <v>351</v>
      </c>
      <c r="F2454" s="65">
        <v>2.2000000000000002</v>
      </c>
      <c r="G2454" s="48">
        <f t="shared" si="185"/>
        <v>82.06</v>
      </c>
      <c r="H2454" s="77"/>
      <c r="I2454" s="47">
        <f t="shared" si="186"/>
        <v>0</v>
      </c>
      <c r="J2454" s="47" t="s">
        <v>6381</v>
      </c>
      <c r="K2454" s="610"/>
      <c r="L2454" s="3"/>
    </row>
    <row r="2455" spans="1:12">
      <c r="A2455" s="37">
        <v>12105</v>
      </c>
      <c r="B2455" s="7" t="s">
        <v>137</v>
      </c>
      <c r="C2455" s="18" t="s">
        <v>2504</v>
      </c>
      <c r="D2455" s="610" t="str">
        <f t="shared" si="184"/>
        <v>Фото</v>
      </c>
      <c r="E2455" s="235" t="s">
        <v>351</v>
      </c>
      <c r="F2455" s="65">
        <v>2.2000000000000002</v>
      </c>
      <c r="G2455" s="48">
        <f t="shared" si="185"/>
        <v>82.06</v>
      </c>
      <c r="H2455" s="77"/>
      <c r="I2455" s="47">
        <f t="shared" si="186"/>
        <v>0</v>
      </c>
      <c r="J2455" s="47" t="s">
        <v>8230</v>
      </c>
      <c r="K2455" s="610"/>
      <c r="L2455" s="3"/>
    </row>
    <row r="2456" spans="1:12">
      <c r="A2456" s="37">
        <v>11259</v>
      </c>
      <c r="B2456" s="321" t="s">
        <v>140</v>
      </c>
      <c r="C2456" s="18" t="s">
        <v>609</v>
      </c>
      <c r="D2456" s="610" t="str">
        <f t="shared" si="184"/>
        <v>Фото</v>
      </c>
      <c r="E2456" s="235" t="s">
        <v>351</v>
      </c>
      <c r="F2456" s="65">
        <v>5</v>
      </c>
      <c r="G2456" s="48">
        <f t="shared" si="185"/>
        <v>186.5</v>
      </c>
      <c r="H2456" s="77"/>
      <c r="I2456" s="47">
        <f t="shared" si="186"/>
        <v>0</v>
      </c>
      <c r="J2456" s="47" t="s">
        <v>6362</v>
      </c>
      <c r="K2456" s="610"/>
      <c r="L2456" s="3"/>
    </row>
    <row r="2457" spans="1:12">
      <c r="A2457" s="37">
        <v>12294</v>
      </c>
      <c r="B2457" s="7" t="s">
        <v>137</v>
      </c>
      <c r="C2457" s="18" t="s">
        <v>2856</v>
      </c>
      <c r="D2457" s="610" t="str">
        <f t="shared" si="184"/>
        <v>Фото</v>
      </c>
      <c r="E2457" s="235" t="s">
        <v>351</v>
      </c>
      <c r="F2457" s="65">
        <v>2.5</v>
      </c>
      <c r="G2457" s="48">
        <f t="shared" si="185"/>
        <v>93.25</v>
      </c>
      <c r="H2457" s="75"/>
      <c r="I2457" s="47">
        <f t="shared" si="186"/>
        <v>0</v>
      </c>
      <c r="J2457" s="47" t="s">
        <v>8569</v>
      </c>
      <c r="K2457" s="610"/>
      <c r="L2457" s="3"/>
    </row>
    <row r="2458" spans="1:12">
      <c r="A2458" s="37">
        <v>16235</v>
      </c>
      <c r="B2458" s="455" t="s">
        <v>33</v>
      </c>
      <c r="C2458" s="18" t="s">
        <v>2783</v>
      </c>
      <c r="D2458" s="610" t="str">
        <f t="shared" si="184"/>
        <v>Фото</v>
      </c>
      <c r="E2458" s="239" t="s">
        <v>351</v>
      </c>
      <c r="F2458" s="65">
        <v>5.5</v>
      </c>
      <c r="G2458" s="48">
        <f t="shared" si="185"/>
        <v>205.14999999999998</v>
      </c>
      <c r="H2458" s="75"/>
      <c r="I2458" s="47">
        <f t="shared" si="186"/>
        <v>0</v>
      </c>
      <c r="J2458" s="47" t="s">
        <v>6151</v>
      </c>
      <c r="K2458" s="610"/>
    </row>
    <row r="2459" spans="1:12">
      <c r="A2459" s="37">
        <v>11257</v>
      </c>
      <c r="B2459" s="309" t="s">
        <v>135</v>
      </c>
      <c r="C2459" s="18" t="s">
        <v>607</v>
      </c>
      <c r="D2459" s="610" t="str">
        <f t="shared" si="184"/>
        <v>Фото</v>
      </c>
      <c r="E2459" s="577" t="s">
        <v>351</v>
      </c>
      <c r="F2459" s="65">
        <v>5.5</v>
      </c>
      <c r="G2459" s="48">
        <f t="shared" si="185"/>
        <v>205.14999999999998</v>
      </c>
      <c r="H2459" s="77"/>
      <c r="I2459" s="47">
        <f t="shared" si="186"/>
        <v>0</v>
      </c>
      <c r="J2459" s="47" t="s">
        <v>6363</v>
      </c>
      <c r="K2459" s="610"/>
      <c r="L2459" s="3"/>
    </row>
    <row r="2460" spans="1:12">
      <c r="A2460" s="37">
        <v>16243</v>
      </c>
      <c r="B2460" s="455" t="s">
        <v>133</v>
      </c>
      <c r="C2460" s="18" t="s">
        <v>2607</v>
      </c>
      <c r="D2460" s="610" t="str">
        <f t="shared" si="184"/>
        <v>Фото</v>
      </c>
      <c r="E2460" s="235" t="s">
        <v>351</v>
      </c>
      <c r="F2460" s="65">
        <v>5.5</v>
      </c>
      <c r="G2460" s="48">
        <f t="shared" si="185"/>
        <v>205.14999999999998</v>
      </c>
      <c r="H2460" s="75"/>
      <c r="I2460" s="47">
        <f t="shared" si="186"/>
        <v>0</v>
      </c>
      <c r="J2460" s="47" t="s">
        <v>6364</v>
      </c>
      <c r="K2460" s="610"/>
      <c r="L2460" s="3"/>
    </row>
    <row r="2461" spans="1:12">
      <c r="A2461" s="6">
        <v>34019</v>
      </c>
      <c r="B2461" s="327" t="s">
        <v>47</v>
      </c>
      <c r="C2461" s="18" t="s">
        <v>1034</v>
      </c>
      <c r="D2461" s="610" t="str">
        <f t="shared" si="184"/>
        <v>Фото</v>
      </c>
      <c r="E2461" s="72" t="s">
        <v>351</v>
      </c>
      <c r="F2461" s="51">
        <v>2.8</v>
      </c>
      <c r="G2461" s="48">
        <f t="shared" si="185"/>
        <v>104.43999999999998</v>
      </c>
      <c r="H2461" s="77"/>
      <c r="I2461" s="47">
        <f t="shared" si="186"/>
        <v>0</v>
      </c>
      <c r="J2461" s="47" t="s">
        <v>8156</v>
      </c>
      <c r="K2461" s="610"/>
      <c r="L2461" s="3"/>
    </row>
    <row r="2462" spans="1:12">
      <c r="A2462" s="37">
        <v>16251</v>
      </c>
      <c r="B2462" s="455" t="s">
        <v>133</v>
      </c>
      <c r="C2462" s="18" t="s">
        <v>1829</v>
      </c>
      <c r="D2462" s="610" t="str">
        <f t="shared" si="184"/>
        <v>Фото</v>
      </c>
      <c r="E2462" s="235" t="s">
        <v>351</v>
      </c>
      <c r="F2462" s="65">
        <v>3</v>
      </c>
      <c r="G2462" s="48">
        <f t="shared" si="185"/>
        <v>111.89999999999999</v>
      </c>
      <c r="H2462" s="77"/>
      <c r="I2462" s="47">
        <f t="shared" si="186"/>
        <v>0</v>
      </c>
      <c r="J2462" s="47" t="s">
        <v>6405</v>
      </c>
      <c r="K2462" s="610"/>
      <c r="L2462" s="3"/>
    </row>
    <row r="2463" spans="1:12">
      <c r="A2463" s="37">
        <v>16260</v>
      </c>
      <c r="B2463" s="455" t="s">
        <v>133</v>
      </c>
      <c r="C2463" s="18" t="s">
        <v>2060</v>
      </c>
      <c r="D2463" s="610" t="str">
        <f t="shared" si="184"/>
        <v>Фото</v>
      </c>
      <c r="E2463" s="72" t="s">
        <v>351</v>
      </c>
      <c r="F2463" s="65">
        <v>3.8</v>
      </c>
      <c r="G2463" s="48">
        <f t="shared" si="185"/>
        <v>141.73999999999998</v>
      </c>
      <c r="H2463" s="77"/>
      <c r="I2463" s="47">
        <f t="shared" si="186"/>
        <v>0</v>
      </c>
      <c r="J2463" s="47" t="s">
        <v>6378</v>
      </c>
      <c r="K2463" s="610"/>
      <c r="L2463" s="3"/>
    </row>
    <row r="2464" spans="1:12">
      <c r="A2464" s="37">
        <v>16261</v>
      </c>
      <c r="B2464" s="455" t="s">
        <v>133</v>
      </c>
      <c r="C2464" s="18" t="s">
        <v>2061</v>
      </c>
      <c r="D2464" s="610" t="str">
        <f t="shared" si="184"/>
        <v>Фото</v>
      </c>
      <c r="E2464" s="235" t="s">
        <v>351</v>
      </c>
      <c r="F2464" s="65">
        <v>3.8</v>
      </c>
      <c r="G2464" s="48">
        <f t="shared" si="185"/>
        <v>141.73999999999998</v>
      </c>
      <c r="H2464" s="77"/>
      <c r="I2464" s="47">
        <f t="shared" si="186"/>
        <v>0</v>
      </c>
      <c r="J2464" s="47" t="s">
        <v>6377</v>
      </c>
      <c r="K2464" s="610"/>
      <c r="L2464" s="3"/>
    </row>
    <row r="2465" spans="1:12">
      <c r="A2465" s="37">
        <v>16403</v>
      </c>
      <c r="B2465" s="455" t="s">
        <v>33</v>
      </c>
      <c r="C2465" s="18" t="s">
        <v>2062</v>
      </c>
      <c r="D2465" s="610" t="str">
        <f t="shared" si="184"/>
        <v>Фото</v>
      </c>
      <c r="E2465" s="235" t="s">
        <v>351</v>
      </c>
      <c r="F2465" s="65">
        <v>3.8</v>
      </c>
      <c r="G2465" s="48">
        <f t="shared" si="185"/>
        <v>141.73999999999998</v>
      </c>
      <c r="H2465" s="77"/>
      <c r="I2465" s="47">
        <f t="shared" si="186"/>
        <v>0</v>
      </c>
      <c r="J2465" s="47" t="s">
        <v>6376</v>
      </c>
      <c r="K2465" s="610"/>
      <c r="L2465" s="3"/>
    </row>
    <row r="2466" spans="1:12">
      <c r="A2466" s="37">
        <v>11151</v>
      </c>
      <c r="B2466" s="455" t="s">
        <v>133</v>
      </c>
      <c r="C2466" s="18" t="s">
        <v>522</v>
      </c>
      <c r="D2466" s="610" t="str">
        <f t="shared" si="184"/>
        <v>Фото</v>
      </c>
      <c r="E2466" s="72" t="s">
        <v>351</v>
      </c>
      <c r="F2466" s="65">
        <v>2.5</v>
      </c>
      <c r="G2466" s="48">
        <f t="shared" si="185"/>
        <v>93.25</v>
      </c>
      <c r="H2466" s="77"/>
      <c r="I2466" s="47">
        <f t="shared" si="186"/>
        <v>0</v>
      </c>
      <c r="J2466" s="47" t="s">
        <v>6383</v>
      </c>
      <c r="K2466" s="610"/>
      <c r="L2466" s="3"/>
    </row>
    <row r="2467" spans="1:12">
      <c r="A2467" s="37">
        <v>11784</v>
      </c>
      <c r="B2467" s="7" t="s">
        <v>137</v>
      </c>
      <c r="C2467" s="18" t="s">
        <v>1842</v>
      </c>
      <c r="D2467" s="610" t="str">
        <f t="shared" si="184"/>
        <v>Фото</v>
      </c>
      <c r="E2467" s="227" t="s">
        <v>351</v>
      </c>
      <c r="F2467" s="65">
        <v>2.5</v>
      </c>
      <c r="G2467" s="48">
        <f t="shared" si="185"/>
        <v>93.25</v>
      </c>
      <c r="H2467" s="77"/>
      <c r="I2467" s="47">
        <f t="shared" si="186"/>
        <v>0</v>
      </c>
      <c r="J2467" s="47" t="s">
        <v>7422</v>
      </c>
      <c r="K2467" s="610"/>
      <c r="L2467" s="3"/>
    </row>
    <row r="2468" spans="1:12">
      <c r="A2468" s="37">
        <v>11180</v>
      </c>
      <c r="B2468" s="7" t="s">
        <v>137</v>
      </c>
      <c r="C2468" s="18" t="s">
        <v>2748</v>
      </c>
      <c r="D2468" s="610" t="str">
        <f t="shared" si="184"/>
        <v>Фото</v>
      </c>
      <c r="E2468" s="72" t="s">
        <v>351</v>
      </c>
      <c r="F2468" s="65">
        <v>1</v>
      </c>
      <c r="G2468" s="48">
        <f t="shared" si="185"/>
        <v>37.299999999999997</v>
      </c>
      <c r="H2468" s="77"/>
      <c r="I2468" s="47">
        <f t="shared" si="186"/>
        <v>0</v>
      </c>
      <c r="J2468" s="47" t="s">
        <v>6400</v>
      </c>
      <c r="K2468" s="610"/>
      <c r="L2468" s="3"/>
    </row>
    <row r="2469" spans="1:12">
      <c r="A2469" s="37">
        <v>16273</v>
      </c>
      <c r="B2469" s="7" t="s">
        <v>137</v>
      </c>
      <c r="C2469" s="18" t="s">
        <v>3218</v>
      </c>
      <c r="D2469" s="610" t="str">
        <f t="shared" si="184"/>
        <v>Фото</v>
      </c>
      <c r="E2469" s="72" t="s">
        <v>351</v>
      </c>
      <c r="F2469" s="65">
        <v>0.8</v>
      </c>
      <c r="G2469" s="48">
        <f t="shared" si="185"/>
        <v>29.84</v>
      </c>
      <c r="H2469" s="77"/>
      <c r="I2469" s="47">
        <f t="shared" si="186"/>
        <v>0</v>
      </c>
      <c r="J2469" s="47" t="s">
        <v>6401</v>
      </c>
      <c r="K2469" s="610"/>
      <c r="L2469" s="3"/>
    </row>
    <row r="2470" spans="1:12">
      <c r="A2470" s="37">
        <v>16275</v>
      </c>
      <c r="B2470" s="303" t="s">
        <v>73</v>
      </c>
      <c r="C2470" s="18" t="s">
        <v>1830</v>
      </c>
      <c r="D2470" s="610" t="str">
        <f t="shared" si="184"/>
        <v>Фото</v>
      </c>
      <c r="E2470" s="72" t="s">
        <v>351</v>
      </c>
      <c r="F2470" s="65">
        <v>1</v>
      </c>
      <c r="G2470" s="48">
        <f t="shared" si="185"/>
        <v>37.299999999999997</v>
      </c>
      <c r="H2470" s="77"/>
      <c r="I2470" s="47">
        <f t="shared" si="186"/>
        <v>0</v>
      </c>
      <c r="J2470" s="47" t="s">
        <v>6402</v>
      </c>
      <c r="K2470" s="610"/>
      <c r="L2470" s="3"/>
    </row>
    <row r="2471" spans="1:12">
      <c r="A2471" s="37">
        <v>16365</v>
      </c>
      <c r="B2471" s="24" t="s">
        <v>137</v>
      </c>
      <c r="C2471" s="18" t="s">
        <v>2215</v>
      </c>
      <c r="D2471" s="610" t="str">
        <f t="shared" si="184"/>
        <v>Фото</v>
      </c>
      <c r="E2471" s="72" t="s">
        <v>351</v>
      </c>
      <c r="F2471" s="52">
        <v>2.5</v>
      </c>
      <c r="G2471" s="48">
        <f t="shared" si="185"/>
        <v>93.25</v>
      </c>
      <c r="H2471" s="77"/>
      <c r="I2471" s="47">
        <f t="shared" si="186"/>
        <v>0</v>
      </c>
      <c r="J2471" s="47" t="s">
        <v>6391</v>
      </c>
      <c r="K2471" s="610"/>
      <c r="L2471" s="3"/>
    </row>
    <row r="2472" spans="1:12">
      <c r="A2472" s="37">
        <v>16154</v>
      </c>
      <c r="B2472" s="305" t="s">
        <v>21</v>
      </c>
      <c r="C2472" s="18" t="s">
        <v>4143</v>
      </c>
      <c r="D2472" s="610" t="str">
        <f t="shared" si="184"/>
        <v>Фото</v>
      </c>
      <c r="E2472" s="227" t="s">
        <v>351</v>
      </c>
      <c r="F2472" s="52">
        <v>1</v>
      </c>
      <c r="G2472" s="48">
        <f t="shared" si="185"/>
        <v>37.299999999999997</v>
      </c>
      <c r="H2472" s="77"/>
      <c r="I2472" s="47">
        <f t="shared" si="186"/>
        <v>0</v>
      </c>
      <c r="J2472" s="47" t="s">
        <v>6399</v>
      </c>
      <c r="K2472" s="610"/>
      <c r="L2472" s="3"/>
    </row>
    <row r="2473" spans="1:12">
      <c r="A2473" s="37">
        <v>16283</v>
      </c>
      <c r="B2473" s="24" t="s">
        <v>137</v>
      </c>
      <c r="C2473" s="18" t="s">
        <v>2516</v>
      </c>
      <c r="D2473" s="610" t="str">
        <f t="shared" si="184"/>
        <v>Фото</v>
      </c>
      <c r="E2473" s="72" t="s">
        <v>351</v>
      </c>
      <c r="F2473" s="65">
        <v>12</v>
      </c>
      <c r="G2473" s="48">
        <f t="shared" si="185"/>
        <v>447.59999999999997</v>
      </c>
      <c r="H2473" s="77"/>
      <c r="I2473" s="47">
        <f t="shared" si="186"/>
        <v>0</v>
      </c>
      <c r="J2473" s="47" t="s">
        <v>5566</v>
      </c>
      <c r="K2473" s="610"/>
      <c r="L2473" s="3"/>
    </row>
    <row r="2474" spans="1:12">
      <c r="A2474" s="37">
        <v>16385</v>
      </c>
      <c r="B2474" s="327" t="s">
        <v>538</v>
      </c>
      <c r="C2474" s="18" t="s">
        <v>1831</v>
      </c>
      <c r="D2474" s="610" t="str">
        <f t="shared" si="184"/>
        <v>Фото</v>
      </c>
      <c r="E2474" s="72" t="s">
        <v>351</v>
      </c>
      <c r="F2474" s="65">
        <v>6.5</v>
      </c>
      <c r="G2474" s="48">
        <f t="shared" si="185"/>
        <v>242.45</v>
      </c>
      <c r="H2474" s="77"/>
      <c r="I2474" s="47">
        <f t="shared" si="186"/>
        <v>0</v>
      </c>
      <c r="J2474" s="47" t="s">
        <v>5567</v>
      </c>
      <c r="K2474" s="610"/>
      <c r="L2474" s="3"/>
    </row>
    <row r="2475" spans="1:12">
      <c r="A2475" s="37">
        <v>12834</v>
      </c>
      <c r="B2475" s="455" t="s">
        <v>133</v>
      </c>
      <c r="C2475" s="18" t="s">
        <v>4474</v>
      </c>
      <c r="D2475" s="610" t="str">
        <f t="shared" si="184"/>
        <v>Фото</v>
      </c>
      <c r="E2475" s="72" t="s">
        <v>351</v>
      </c>
      <c r="F2475" s="65">
        <v>12</v>
      </c>
      <c r="G2475" s="48">
        <f t="shared" si="185"/>
        <v>447.59999999999997</v>
      </c>
      <c r="H2475" s="77"/>
      <c r="I2475" s="47">
        <f t="shared" si="186"/>
        <v>0</v>
      </c>
      <c r="J2475" s="47" t="s">
        <v>8580</v>
      </c>
      <c r="K2475" s="610"/>
      <c r="L2475" s="3"/>
    </row>
    <row r="2476" spans="1:12">
      <c r="A2476" s="37">
        <v>12835</v>
      </c>
      <c r="B2476" s="23" t="s">
        <v>137</v>
      </c>
      <c r="C2476" s="18" t="s">
        <v>4475</v>
      </c>
      <c r="D2476" s="610" t="str">
        <f t="shared" si="184"/>
        <v>Фото</v>
      </c>
      <c r="E2476" s="72" t="s">
        <v>351</v>
      </c>
      <c r="F2476" s="65">
        <v>7</v>
      </c>
      <c r="G2476" s="48">
        <f t="shared" si="185"/>
        <v>261.09999999999997</v>
      </c>
      <c r="H2476" s="77"/>
      <c r="I2476" s="47">
        <f t="shared" si="186"/>
        <v>0</v>
      </c>
      <c r="J2476" s="47" t="s">
        <v>8581</v>
      </c>
      <c r="K2476" s="610"/>
      <c r="L2476" s="3"/>
    </row>
    <row r="2477" spans="1:12">
      <c r="A2477" s="6">
        <v>12359</v>
      </c>
      <c r="B2477" s="23" t="s">
        <v>137</v>
      </c>
      <c r="C2477" s="20" t="s">
        <v>2961</v>
      </c>
      <c r="D2477" s="610" t="str">
        <f t="shared" si="184"/>
        <v>Фото</v>
      </c>
      <c r="E2477" s="72" t="s">
        <v>351</v>
      </c>
      <c r="F2477" s="51">
        <v>1</v>
      </c>
      <c r="G2477" s="48">
        <f t="shared" si="185"/>
        <v>37.299999999999997</v>
      </c>
      <c r="H2477" s="77"/>
      <c r="I2477" s="47">
        <f t="shared" si="186"/>
        <v>0</v>
      </c>
      <c r="J2477" s="47" t="s">
        <v>6360</v>
      </c>
      <c r="K2477" s="610"/>
      <c r="L2477" s="3"/>
    </row>
    <row r="2478" spans="1:12">
      <c r="A2478" s="6">
        <v>12864</v>
      </c>
      <c r="B2478" s="23" t="s">
        <v>137</v>
      </c>
      <c r="C2478" s="20" t="s">
        <v>2965</v>
      </c>
      <c r="D2478" s="610" t="str">
        <f t="shared" si="184"/>
        <v>Фото</v>
      </c>
      <c r="E2478" s="72" t="s">
        <v>351</v>
      </c>
      <c r="F2478" s="51">
        <v>2.5</v>
      </c>
      <c r="G2478" s="48">
        <f t="shared" ref="G2478:G2497" si="187">I$2*F2478</f>
        <v>93.25</v>
      </c>
      <c r="H2478" s="77"/>
      <c r="I2478" s="47">
        <f t="shared" ref="I2478:I2497" si="188">F2478*H2478</f>
        <v>0</v>
      </c>
      <c r="J2478" s="47" t="s">
        <v>6326</v>
      </c>
      <c r="K2478" s="610"/>
      <c r="L2478" s="3"/>
    </row>
    <row r="2479" spans="1:12">
      <c r="A2479" s="8">
        <v>18211</v>
      </c>
      <c r="B2479" s="23" t="s">
        <v>137</v>
      </c>
      <c r="C2479" s="20" t="s">
        <v>37</v>
      </c>
      <c r="D2479" s="610" t="str">
        <f t="shared" si="184"/>
        <v>Фото</v>
      </c>
      <c r="E2479" s="72" t="s">
        <v>351</v>
      </c>
      <c r="F2479" s="51">
        <v>5</v>
      </c>
      <c r="G2479" s="48">
        <f t="shared" si="187"/>
        <v>186.5</v>
      </c>
      <c r="H2479" s="75"/>
      <c r="I2479" s="47">
        <f t="shared" si="188"/>
        <v>0</v>
      </c>
      <c r="J2479" s="47" t="s">
        <v>8437</v>
      </c>
      <c r="K2479" s="610"/>
      <c r="L2479" s="3"/>
    </row>
    <row r="2480" spans="1:12">
      <c r="A2480" s="8">
        <v>18210</v>
      </c>
      <c r="B2480" s="2" t="s">
        <v>137</v>
      </c>
      <c r="C2480" s="20" t="s">
        <v>3181</v>
      </c>
      <c r="D2480" s="610" t="str">
        <f t="shared" si="184"/>
        <v>Фото</v>
      </c>
      <c r="E2480" s="72" t="s">
        <v>351</v>
      </c>
      <c r="F2480" s="51">
        <v>3</v>
      </c>
      <c r="G2480" s="48">
        <f t="shared" si="187"/>
        <v>111.89999999999999</v>
      </c>
      <c r="H2480" s="77"/>
      <c r="I2480" s="47">
        <f t="shared" si="188"/>
        <v>0</v>
      </c>
      <c r="J2480" s="47" t="s">
        <v>6359</v>
      </c>
      <c r="K2480" s="610"/>
      <c r="L2480" s="3"/>
    </row>
    <row r="2481" spans="1:12">
      <c r="A2481" s="8">
        <v>18209</v>
      </c>
      <c r="B2481" s="2" t="s">
        <v>137</v>
      </c>
      <c r="C2481" s="20" t="s">
        <v>2063</v>
      </c>
      <c r="D2481" s="610" t="str">
        <f t="shared" si="184"/>
        <v>Фото</v>
      </c>
      <c r="E2481" s="72" t="s">
        <v>351</v>
      </c>
      <c r="F2481" s="51">
        <v>3</v>
      </c>
      <c r="G2481" s="48">
        <f t="shared" si="187"/>
        <v>111.89999999999999</v>
      </c>
      <c r="H2481" s="77"/>
      <c r="I2481" s="47">
        <f t="shared" si="188"/>
        <v>0</v>
      </c>
      <c r="J2481" s="47" t="s">
        <v>6358</v>
      </c>
      <c r="K2481" s="610"/>
      <c r="L2481" s="3"/>
    </row>
    <row r="2482" spans="1:12">
      <c r="A2482" s="8">
        <v>18206</v>
      </c>
      <c r="B2482" s="23" t="s">
        <v>137</v>
      </c>
      <c r="C2482" s="20" t="s">
        <v>2949</v>
      </c>
      <c r="D2482" s="610" t="str">
        <f t="shared" si="184"/>
        <v>Фото</v>
      </c>
      <c r="E2482" s="72" t="s">
        <v>351</v>
      </c>
      <c r="F2482" s="51">
        <v>2.5</v>
      </c>
      <c r="G2482" s="48">
        <f t="shared" si="187"/>
        <v>93.25</v>
      </c>
      <c r="H2482" s="77"/>
      <c r="I2482" s="47">
        <f t="shared" si="188"/>
        <v>0</v>
      </c>
      <c r="J2482" s="47" t="s">
        <v>8436</v>
      </c>
      <c r="K2482" s="610"/>
      <c r="L2482" s="3"/>
    </row>
    <row r="2483" spans="1:12">
      <c r="A2483" s="8">
        <v>18212</v>
      </c>
      <c r="B2483" s="23" t="s">
        <v>137</v>
      </c>
      <c r="C2483" s="20" t="s">
        <v>122</v>
      </c>
      <c r="D2483" s="610" t="str">
        <f t="shared" si="184"/>
        <v>Фото</v>
      </c>
      <c r="E2483" s="596" t="s">
        <v>351</v>
      </c>
      <c r="F2483" s="51">
        <v>5</v>
      </c>
      <c r="G2483" s="48">
        <f t="shared" si="187"/>
        <v>186.5</v>
      </c>
      <c r="H2483" s="77"/>
      <c r="I2483" s="47">
        <f t="shared" si="188"/>
        <v>0</v>
      </c>
      <c r="J2483" s="47" t="s">
        <v>6357</v>
      </c>
      <c r="K2483" s="610"/>
      <c r="L2483" s="3"/>
    </row>
    <row r="2484" spans="1:12">
      <c r="A2484" s="37">
        <v>16031</v>
      </c>
      <c r="B2484" s="24" t="s">
        <v>137</v>
      </c>
      <c r="C2484" s="18" t="s">
        <v>1832</v>
      </c>
      <c r="D2484" s="610" t="str">
        <f t="shared" si="184"/>
        <v>Фото</v>
      </c>
      <c r="E2484" s="235" t="s">
        <v>351</v>
      </c>
      <c r="F2484" s="65">
        <v>14</v>
      </c>
      <c r="G2484" s="48">
        <f t="shared" si="187"/>
        <v>522.19999999999993</v>
      </c>
      <c r="H2484" s="77"/>
      <c r="I2484" s="47">
        <f t="shared" si="188"/>
        <v>0</v>
      </c>
      <c r="J2484" s="47" t="s">
        <v>5561</v>
      </c>
      <c r="K2484" s="610"/>
    </row>
    <row r="2485" spans="1:12">
      <c r="A2485" s="37">
        <v>16290</v>
      </c>
      <c r="B2485" s="455" t="s">
        <v>133</v>
      </c>
      <c r="C2485" s="18" t="s">
        <v>700</v>
      </c>
      <c r="D2485" s="610" t="str">
        <f t="shared" si="184"/>
        <v>Фото</v>
      </c>
      <c r="E2485" s="344" t="s">
        <v>351</v>
      </c>
      <c r="F2485" s="65">
        <v>5.5</v>
      </c>
      <c r="G2485" s="48">
        <f t="shared" si="187"/>
        <v>205.14999999999998</v>
      </c>
      <c r="H2485" s="77"/>
      <c r="I2485" s="47">
        <f t="shared" si="188"/>
        <v>0</v>
      </c>
      <c r="J2485" s="47" t="s">
        <v>6374</v>
      </c>
      <c r="K2485" s="610"/>
      <c r="L2485" s="3"/>
    </row>
    <row r="2486" spans="1:12">
      <c r="A2486" s="37">
        <v>13023</v>
      </c>
      <c r="B2486" s="23" t="s">
        <v>137</v>
      </c>
      <c r="C2486" s="18" t="s">
        <v>3197</v>
      </c>
      <c r="D2486" s="610" t="str">
        <f t="shared" si="184"/>
        <v>Фото</v>
      </c>
      <c r="E2486" s="72" t="s">
        <v>351</v>
      </c>
      <c r="F2486" s="65">
        <v>1.7</v>
      </c>
      <c r="G2486" s="48">
        <f t="shared" si="187"/>
        <v>63.41</v>
      </c>
      <c r="H2486" s="77"/>
      <c r="I2486" s="47">
        <f t="shared" si="188"/>
        <v>0</v>
      </c>
      <c r="J2486" s="47" t="s">
        <v>6393</v>
      </c>
      <c r="K2486" s="610"/>
      <c r="L2486" s="3"/>
    </row>
    <row r="2487" spans="1:12">
      <c r="A2487" s="37">
        <v>16306</v>
      </c>
      <c r="B2487" s="24" t="s">
        <v>137</v>
      </c>
      <c r="C2487" s="18" t="s">
        <v>1833</v>
      </c>
      <c r="D2487" s="610" t="str">
        <f t="shared" si="184"/>
        <v>Фото</v>
      </c>
      <c r="E2487" s="72" t="s">
        <v>351</v>
      </c>
      <c r="F2487" s="65">
        <v>1.8</v>
      </c>
      <c r="G2487" s="48">
        <f t="shared" si="187"/>
        <v>67.14</v>
      </c>
      <c r="H2487" s="77"/>
      <c r="I2487" s="47">
        <f t="shared" si="188"/>
        <v>0</v>
      </c>
      <c r="J2487" s="47" t="s">
        <v>6394</v>
      </c>
      <c r="K2487" s="610"/>
      <c r="L2487" s="3"/>
    </row>
    <row r="2488" spans="1:12">
      <c r="A2488" s="37">
        <v>16310</v>
      </c>
      <c r="B2488" s="24" t="s">
        <v>137</v>
      </c>
      <c r="C2488" s="18" t="s">
        <v>3042</v>
      </c>
      <c r="D2488" s="610" t="str">
        <f t="shared" si="184"/>
        <v>Фото</v>
      </c>
      <c r="E2488" s="72" t="s">
        <v>351</v>
      </c>
      <c r="F2488" s="65">
        <v>1.5</v>
      </c>
      <c r="G2488" s="48">
        <f t="shared" si="187"/>
        <v>55.949999999999996</v>
      </c>
      <c r="H2488" s="77"/>
      <c r="I2488" s="47">
        <f t="shared" si="188"/>
        <v>0</v>
      </c>
      <c r="J2488" s="47" t="s">
        <v>6395</v>
      </c>
      <c r="K2488" s="610"/>
      <c r="L2488" s="3"/>
    </row>
    <row r="2489" spans="1:12">
      <c r="A2489" s="37">
        <v>40266</v>
      </c>
      <c r="B2489" s="23" t="s">
        <v>137</v>
      </c>
      <c r="C2489" s="18" t="s">
        <v>3141</v>
      </c>
      <c r="D2489" s="610" t="str">
        <f t="shared" si="184"/>
        <v>Фото</v>
      </c>
      <c r="E2489" s="72" t="s">
        <v>351</v>
      </c>
      <c r="F2489" s="65">
        <v>1.5</v>
      </c>
      <c r="G2489" s="48">
        <f t="shared" si="187"/>
        <v>55.949999999999996</v>
      </c>
      <c r="H2489" s="77"/>
      <c r="I2489" s="47">
        <f t="shared" si="188"/>
        <v>0</v>
      </c>
      <c r="J2489" s="47" t="s">
        <v>6396</v>
      </c>
      <c r="K2489" s="610"/>
      <c r="L2489" s="3"/>
    </row>
    <row r="2490" spans="1:12">
      <c r="A2490" s="37">
        <v>40265</v>
      </c>
      <c r="B2490" s="23" t="s">
        <v>137</v>
      </c>
      <c r="C2490" s="18" t="s">
        <v>3190</v>
      </c>
      <c r="D2490" s="610" t="str">
        <f t="shared" si="184"/>
        <v>Фото</v>
      </c>
      <c r="E2490" s="72" t="s">
        <v>351</v>
      </c>
      <c r="F2490" s="65">
        <v>1.3</v>
      </c>
      <c r="G2490" s="48">
        <f t="shared" si="187"/>
        <v>48.489999999999995</v>
      </c>
      <c r="H2490" s="77"/>
      <c r="I2490" s="47">
        <f t="shared" si="188"/>
        <v>0</v>
      </c>
      <c r="J2490" s="47" t="s">
        <v>6397</v>
      </c>
      <c r="K2490" s="610"/>
      <c r="L2490" s="3"/>
    </row>
    <row r="2491" spans="1:12">
      <c r="A2491" s="8">
        <v>18205</v>
      </c>
      <c r="B2491" s="23" t="s">
        <v>137</v>
      </c>
      <c r="C2491" s="20" t="s">
        <v>1834</v>
      </c>
      <c r="D2491" s="610" t="str">
        <f t="shared" si="184"/>
        <v>Фото</v>
      </c>
      <c r="E2491" s="72" t="s">
        <v>351</v>
      </c>
      <c r="F2491" s="51">
        <v>11</v>
      </c>
      <c r="G2491" s="48">
        <f t="shared" si="187"/>
        <v>410.29999999999995</v>
      </c>
      <c r="H2491" s="77"/>
      <c r="I2491" s="47">
        <f t="shared" si="188"/>
        <v>0</v>
      </c>
      <c r="J2491" s="47" t="s">
        <v>5568</v>
      </c>
      <c r="K2491" s="610"/>
      <c r="L2491" s="3"/>
    </row>
    <row r="2492" spans="1:12">
      <c r="A2492" s="37">
        <v>16357</v>
      </c>
      <c r="B2492" s="23" t="s">
        <v>137</v>
      </c>
      <c r="C2492" s="18" t="s">
        <v>1835</v>
      </c>
      <c r="D2492" s="610" t="str">
        <f t="shared" si="184"/>
        <v>Фото</v>
      </c>
      <c r="E2492" s="72" t="s">
        <v>351</v>
      </c>
      <c r="F2492" s="49">
        <v>2.5</v>
      </c>
      <c r="G2492" s="48">
        <f t="shared" si="187"/>
        <v>93.25</v>
      </c>
      <c r="H2492" s="77"/>
      <c r="I2492" s="47">
        <f t="shared" si="188"/>
        <v>0</v>
      </c>
      <c r="J2492" s="47" t="s">
        <v>6382</v>
      </c>
      <c r="K2492" s="610"/>
      <c r="L2492" s="3"/>
    </row>
    <row r="2493" spans="1:12">
      <c r="A2493" s="8">
        <v>18208</v>
      </c>
      <c r="B2493" s="23" t="s">
        <v>137</v>
      </c>
      <c r="C2493" s="20" t="s">
        <v>123</v>
      </c>
      <c r="D2493" s="610" t="str">
        <f t="shared" si="184"/>
        <v>Фото</v>
      </c>
      <c r="E2493" s="72" t="s">
        <v>351</v>
      </c>
      <c r="F2493" s="51">
        <v>3.5</v>
      </c>
      <c r="G2493" s="48">
        <f t="shared" si="187"/>
        <v>130.54999999999998</v>
      </c>
      <c r="H2493" s="77"/>
      <c r="I2493" s="47">
        <f t="shared" si="188"/>
        <v>0</v>
      </c>
      <c r="J2493" s="47" t="s">
        <v>6372</v>
      </c>
      <c r="K2493" s="610"/>
      <c r="L2493" s="3"/>
    </row>
    <row r="2494" spans="1:12">
      <c r="A2494" s="37">
        <v>16362</v>
      </c>
      <c r="B2494" s="23" t="s">
        <v>137</v>
      </c>
      <c r="C2494" s="18" t="s">
        <v>1836</v>
      </c>
      <c r="D2494" s="610" t="str">
        <f t="shared" si="184"/>
        <v>Фото</v>
      </c>
      <c r="E2494" s="72" t="s">
        <v>351</v>
      </c>
      <c r="F2494" s="65">
        <v>3.5</v>
      </c>
      <c r="G2494" s="48">
        <f t="shared" si="187"/>
        <v>130.54999999999998</v>
      </c>
      <c r="H2494" s="77"/>
      <c r="I2494" s="47">
        <f t="shared" si="188"/>
        <v>0</v>
      </c>
      <c r="J2494" s="47" t="s">
        <v>6343</v>
      </c>
      <c r="K2494" s="610"/>
      <c r="L2494" s="3"/>
    </row>
    <row r="2495" spans="1:12">
      <c r="A2495" s="37">
        <v>11549</v>
      </c>
      <c r="B2495" s="309" t="s">
        <v>135</v>
      </c>
      <c r="C2495" s="18" t="s">
        <v>694</v>
      </c>
      <c r="D2495" s="610" t="str">
        <f t="shared" si="184"/>
        <v>Фото</v>
      </c>
      <c r="E2495" s="484" t="s">
        <v>351</v>
      </c>
      <c r="F2495" s="65">
        <v>8</v>
      </c>
      <c r="G2495" s="48">
        <f t="shared" si="187"/>
        <v>298.39999999999998</v>
      </c>
      <c r="H2495" s="77"/>
      <c r="I2495" s="47">
        <f t="shared" si="188"/>
        <v>0</v>
      </c>
      <c r="J2495" s="47" t="s">
        <v>6344</v>
      </c>
      <c r="K2495" s="610"/>
      <c r="L2495" s="3"/>
    </row>
    <row r="2496" spans="1:12">
      <c r="A2496" s="37">
        <v>40698</v>
      </c>
      <c r="B2496" s="455" t="s">
        <v>133</v>
      </c>
      <c r="C2496" s="18" t="s">
        <v>202</v>
      </c>
      <c r="D2496" s="610" t="str">
        <f t="shared" si="184"/>
        <v>Фото</v>
      </c>
      <c r="E2496" s="72" t="s">
        <v>351</v>
      </c>
      <c r="F2496" s="65">
        <v>1.5</v>
      </c>
      <c r="G2496" s="48">
        <f t="shared" si="187"/>
        <v>55.949999999999996</v>
      </c>
      <c r="H2496" s="77"/>
      <c r="I2496" s="47">
        <f t="shared" si="188"/>
        <v>0</v>
      </c>
      <c r="J2496" s="47" t="s">
        <v>8157</v>
      </c>
      <c r="K2496" s="610"/>
      <c r="L2496" s="3"/>
    </row>
    <row r="2497" spans="1:12">
      <c r="A2497" s="37">
        <v>16372</v>
      </c>
      <c r="B2497" s="23" t="s">
        <v>137</v>
      </c>
      <c r="C2497" s="18" t="s">
        <v>1837</v>
      </c>
      <c r="D2497" s="610" t="str">
        <f t="shared" si="184"/>
        <v>Фото</v>
      </c>
      <c r="E2497" s="72" t="s">
        <v>351</v>
      </c>
      <c r="F2497" s="65">
        <v>3.5</v>
      </c>
      <c r="G2497" s="48">
        <f t="shared" si="187"/>
        <v>130.54999999999998</v>
      </c>
      <c r="H2497" s="77"/>
      <c r="I2497" s="47">
        <f t="shared" si="188"/>
        <v>0</v>
      </c>
      <c r="J2497" s="47" t="s">
        <v>6366</v>
      </c>
      <c r="K2497" s="610"/>
      <c r="L2497" s="3"/>
    </row>
    <row r="2498" spans="1:12" ht="17.399999999999999">
      <c r="A2498" s="196"/>
      <c r="B2498" s="390" t="s">
        <v>1661</v>
      </c>
      <c r="C2498" s="197" t="s">
        <v>124</v>
      </c>
      <c r="D2498" s="610"/>
      <c r="E2498" s="256"/>
      <c r="F2498" s="198"/>
      <c r="G2498" s="199"/>
      <c r="H2498" s="200"/>
      <c r="I2498" s="201"/>
      <c r="J2498" s="201" t="e">
        <v>#N/A</v>
      </c>
      <c r="K2498" s="610"/>
      <c r="L2498" s="3"/>
    </row>
    <row r="2499" spans="1:12" ht="170.25" customHeight="1">
      <c r="A2499" s="6"/>
      <c r="C2499" s="100"/>
      <c r="D2499" s="610"/>
      <c r="E2499" s="238"/>
      <c r="F2499" s="104"/>
      <c r="G2499" s="105"/>
      <c r="H2499" s="119"/>
      <c r="I2499" s="107"/>
      <c r="J2499" s="107" t="e">
        <v>#N/A</v>
      </c>
      <c r="K2499" s="610"/>
      <c r="L2499" s="3"/>
    </row>
    <row r="2500" spans="1:12">
      <c r="A2500" s="8">
        <v>18219</v>
      </c>
      <c r="B2500" s="23" t="s">
        <v>137</v>
      </c>
      <c r="C2500" s="32" t="s">
        <v>1027</v>
      </c>
      <c r="D2500" s="610" t="str">
        <f t="shared" si="184"/>
        <v>Фото</v>
      </c>
      <c r="E2500" s="72" t="s">
        <v>351</v>
      </c>
      <c r="F2500" s="51">
        <v>8</v>
      </c>
      <c r="G2500" s="48">
        <f t="shared" ref="G2500:G2518" si="189">I$2*F2500</f>
        <v>298.39999999999998</v>
      </c>
      <c r="H2500" s="75"/>
      <c r="I2500" s="47">
        <f>F2500*H2500</f>
        <v>0</v>
      </c>
      <c r="J2500" s="47" t="s">
        <v>6650</v>
      </c>
      <c r="K2500" s="610"/>
      <c r="L2500" s="3"/>
    </row>
    <row r="2501" spans="1:12">
      <c r="A2501" s="8">
        <v>13794</v>
      </c>
      <c r="B2501" s="311" t="s">
        <v>204</v>
      </c>
      <c r="C2501" s="32" t="s">
        <v>3836</v>
      </c>
      <c r="D2501" s="610" t="str">
        <f t="shared" si="184"/>
        <v>Фото</v>
      </c>
      <c r="E2501" s="566" t="s">
        <v>351</v>
      </c>
      <c r="F2501" s="51">
        <v>15</v>
      </c>
      <c r="G2501" s="48">
        <f t="shared" si="189"/>
        <v>559.5</v>
      </c>
      <c r="H2501" s="75"/>
      <c r="I2501" s="47">
        <v>0</v>
      </c>
      <c r="J2501" s="47" t="s">
        <v>8576</v>
      </c>
      <c r="K2501" s="610"/>
      <c r="L2501" s="3"/>
    </row>
    <row r="2502" spans="1:12">
      <c r="A2502" s="37">
        <v>16098</v>
      </c>
      <c r="B2502" s="320" t="s">
        <v>140</v>
      </c>
      <c r="C2502" s="18" t="s">
        <v>1028</v>
      </c>
      <c r="D2502" s="610" t="str">
        <f t="shared" si="184"/>
        <v>Фото</v>
      </c>
      <c r="E2502" s="569" t="s">
        <v>134</v>
      </c>
      <c r="F2502" s="65">
        <v>57</v>
      </c>
      <c r="G2502" s="48">
        <f t="shared" si="189"/>
        <v>2126.1</v>
      </c>
      <c r="H2502" s="75"/>
      <c r="I2502" s="47">
        <f>F2502*H2502</f>
        <v>0</v>
      </c>
      <c r="J2502" s="47" t="s">
        <v>6648</v>
      </c>
      <c r="K2502" s="610"/>
      <c r="L2502" s="3"/>
    </row>
    <row r="2503" spans="1:12">
      <c r="A2503" s="6">
        <v>40087</v>
      </c>
      <c r="B2503" s="23" t="s">
        <v>32</v>
      </c>
      <c r="C2503" s="31" t="s">
        <v>1838</v>
      </c>
      <c r="D2503" s="610" t="str">
        <f t="shared" ref="D2503:D2566" si="190">HYPERLINK(J2503,"Фото")</f>
        <v>Фото</v>
      </c>
      <c r="E2503" s="72" t="s">
        <v>351</v>
      </c>
      <c r="F2503" s="51">
        <v>2.5</v>
      </c>
      <c r="G2503" s="48">
        <f t="shared" si="189"/>
        <v>93.25</v>
      </c>
      <c r="H2503" s="75"/>
      <c r="I2503" s="47">
        <f>F2503*H2503</f>
        <v>0</v>
      </c>
      <c r="J2503" s="47" t="s">
        <v>8116</v>
      </c>
      <c r="K2503" s="610"/>
      <c r="L2503" s="3"/>
    </row>
    <row r="2504" spans="1:12">
      <c r="A2504" s="6">
        <v>13775</v>
      </c>
      <c r="B2504" s="6" t="s">
        <v>137</v>
      </c>
      <c r="C2504" s="31" t="s">
        <v>4230</v>
      </c>
      <c r="D2504" s="610" t="str">
        <f t="shared" si="190"/>
        <v>Фото</v>
      </c>
      <c r="E2504" s="72" t="s">
        <v>351</v>
      </c>
      <c r="F2504" s="51">
        <v>2</v>
      </c>
      <c r="G2504" s="48">
        <f t="shared" si="189"/>
        <v>74.599999999999994</v>
      </c>
      <c r="H2504" s="75"/>
      <c r="I2504" s="47">
        <v>0</v>
      </c>
      <c r="J2504" s="47" t="s">
        <v>8772</v>
      </c>
      <c r="K2504" s="610"/>
      <c r="L2504" s="3"/>
    </row>
    <row r="2505" spans="1:12">
      <c r="A2505" s="6">
        <v>11894</v>
      </c>
      <c r="B2505" s="320" t="s">
        <v>140</v>
      </c>
      <c r="C2505" s="31" t="s">
        <v>2166</v>
      </c>
      <c r="D2505" s="610" t="str">
        <f t="shared" si="190"/>
        <v>Фото</v>
      </c>
      <c r="E2505" s="72" t="s">
        <v>351</v>
      </c>
      <c r="F2505" s="51">
        <v>7</v>
      </c>
      <c r="G2505" s="48">
        <f t="shared" si="189"/>
        <v>261.09999999999997</v>
      </c>
      <c r="H2505" s="75"/>
      <c r="I2505" s="47">
        <f t="shared" ref="I2505:I2518" si="191">F2505*H2505</f>
        <v>0</v>
      </c>
      <c r="J2505" s="47" t="s">
        <v>7765</v>
      </c>
      <c r="K2505" s="610"/>
      <c r="L2505" s="3"/>
    </row>
    <row r="2506" spans="1:12">
      <c r="A2506" s="6">
        <v>11895</v>
      </c>
      <c r="B2506" s="320" t="s">
        <v>140</v>
      </c>
      <c r="C2506" s="31" t="s">
        <v>2167</v>
      </c>
      <c r="D2506" s="610" t="str">
        <f t="shared" si="190"/>
        <v>Фото</v>
      </c>
      <c r="E2506" s="72" t="s">
        <v>351</v>
      </c>
      <c r="F2506" s="51">
        <v>7</v>
      </c>
      <c r="G2506" s="48">
        <f t="shared" si="189"/>
        <v>261.09999999999997</v>
      </c>
      <c r="H2506" s="75"/>
      <c r="I2506" s="47">
        <f t="shared" si="191"/>
        <v>0</v>
      </c>
      <c r="J2506" s="47" t="s">
        <v>7766</v>
      </c>
      <c r="K2506" s="610"/>
      <c r="L2506" s="3"/>
    </row>
    <row r="2507" spans="1:12">
      <c r="A2507" s="6">
        <v>11896</v>
      </c>
      <c r="B2507" s="320" t="s">
        <v>140</v>
      </c>
      <c r="C2507" s="31" t="s">
        <v>2168</v>
      </c>
      <c r="D2507" s="610" t="str">
        <f t="shared" si="190"/>
        <v>Фото</v>
      </c>
      <c r="E2507" s="72" t="s">
        <v>351</v>
      </c>
      <c r="F2507" s="51">
        <v>7</v>
      </c>
      <c r="G2507" s="48">
        <f t="shared" si="189"/>
        <v>261.09999999999997</v>
      </c>
      <c r="H2507" s="75"/>
      <c r="I2507" s="47">
        <f t="shared" si="191"/>
        <v>0</v>
      </c>
      <c r="J2507" s="47" t="s">
        <v>7767</v>
      </c>
      <c r="K2507" s="610"/>
      <c r="L2507" s="3"/>
    </row>
    <row r="2508" spans="1:12">
      <c r="A2508" s="8">
        <v>18214</v>
      </c>
      <c r="B2508" s="455" t="s">
        <v>133</v>
      </c>
      <c r="C2508" s="20" t="s">
        <v>1032</v>
      </c>
      <c r="D2508" s="610" t="str">
        <f t="shared" si="190"/>
        <v>Фото</v>
      </c>
      <c r="E2508" s="72" t="s">
        <v>351</v>
      </c>
      <c r="F2508" s="51">
        <v>7</v>
      </c>
      <c r="G2508" s="48">
        <f t="shared" si="189"/>
        <v>261.09999999999997</v>
      </c>
      <c r="H2508" s="75"/>
      <c r="I2508" s="47">
        <f t="shared" si="191"/>
        <v>0</v>
      </c>
      <c r="J2508" s="47" t="s">
        <v>6644</v>
      </c>
      <c r="K2508" s="610"/>
      <c r="L2508" s="3"/>
    </row>
    <row r="2509" spans="1:12">
      <c r="A2509" s="8">
        <v>18215</v>
      </c>
      <c r="B2509" s="455" t="s">
        <v>133</v>
      </c>
      <c r="C2509" s="20" t="s">
        <v>1029</v>
      </c>
      <c r="D2509" s="610" t="str">
        <f t="shared" si="190"/>
        <v>Фото</v>
      </c>
      <c r="E2509" s="72" t="s">
        <v>351</v>
      </c>
      <c r="F2509" s="51">
        <v>7</v>
      </c>
      <c r="G2509" s="48">
        <f t="shared" si="189"/>
        <v>261.09999999999997</v>
      </c>
      <c r="H2509" s="75"/>
      <c r="I2509" s="47">
        <f t="shared" si="191"/>
        <v>0</v>
      </c>
      <c r="J2509" s="47" t="s">
        <v>6645</v>
      </c>
      <c r="K2509" s="610"/>
      <c r="L2509" s="3"/>
    </row>
    <row r="2510" spans="1:12">
      <c r="A2510" s="8">
        <v>18216</v>
      </c>
      <c r="B2510" s="455" t="s">
        <v>133</v>
      </c>
      <c r="C2510" s="20" t="s">
        <v>1030</v>
      </c>
      <c r="D2510" s="610" t="str">
        <f t="shared" si="190"/>
        <v>Фото</v>
      </c>
      <c r="E2510" s="72" t="s">
        <v>351</v>
      </c>
      <c r="F2510" s="51">
        <v>7</v>
      </c>
      <c r="G2510" s="48">
        <f t="shared" si="189"/>
        <v>261.09999999999997</v>
      </c>
      <c r="H2510" s="75"/>
      <c r="I2510" s="47">
        <f t="shared" si="191"/>
        <v>0</v>
      </c>
      <c r="J2510" s="47" t="s">
        <v>6646</v>
      </c>
      <c r="K2510" s="610"/>
      <c r="L2510" s="3"/>
    </row>
    <row r="2511" spans="1:12">
      <c r="A2511" s="8">
        <v>18217</v>
      </c>
      <c r="B2511" s="455" t="s">
        <v>133</v>
      </c>
      <c r="C2511" s="20" t="s">
        <v>1031</v>
      </c>
      <c r="D2511" s="610" t="str">
        <f t="shared" si="190"/>
        <v>Фото</v>
      </c>
      <c r="E2511" s="72" t="s">
        <v>351</v>
      </c>
      <c r="F2511" s="51">
        <v>7</v>
      </c>
      <c r="G2511" s="48">
        <f t="shared" si="189"/>
        <v>261.09999999999997</v>
      </c>
      <c r="H2511" s="75"/>
      <c r="I2511" s="47">
        <f t="shared" si="191"/>
        <v>0</v>
      </c>
      <c r="J2511" s="47" t="s">
        <v>6647</v>
      </c>
      <c r="K2511" s="610"/>
      <c r="L2511" s="3"/>
    </row>
    <row r="2512" spans="1:12">
      <c r="A2512" s="8">
        <v>11812</v>
      </c>
      <c r="B2512" s="455" t="s">
        <v>133</v>
      </c>
      <c r="C2512" s="32" t="s">
        <v>1870</v>
      </c>
      <c r="D2512" s="610" t="str">
        <f t="shared" si="190"/>
        <v>Фото</v>
      </c>
      <c r="E2512" s="72" t="s">
        <v>351</v>
      </c>
      <c r="F2512" s="51">
        <v>7</v>
      </c>
      <c r="G2512" s="48">
        <f t="shared" si="189"/>
        <v>261.09999999999997</v>
      </c>
      <c r="H2512" s="75"/>
      <c r="I2512" s="47">
        <f t="shared" si="191"/>
        <v>0</v>
      </c>
      <c r="J2512" s="47" t="s">
        <v>7596</v>
      </c>
      <c r="K2512" s="610"/>
      <c r="L2512" s="3"/>
    </row>
    <row r="2513" spans="1:12">
      <c r="A2513" s="8">
        <v>18213</v>
      </c>
      <c r="B2513" s="320" t="s">
        <v>140</v>
      </c>
      <c r="C2513" s="32" t="s">
        <v>4229</v>
      </c>
      <c r="D2513" s="610" t="str">
        <f t="shared" si="190"/>
        <v>Фото</v>
      </c>
      <c r="E2513" s="72" t="s">
        <v>351</v>
      </c>
      <c r="F2513" s="51">
        <v>35</v>
      </c>
      <c r="G2513" s="48">
        <f t="shared" si="189"/>
        <v>1305.5</v>
      </c>
      <c r="H2513" s="75"/>
      <c r="I2513" s="47">
        <f t="shared" si="191"/>
        <v>0</v>
      </c>
      <c r="J2513" s="47" t="s">
        <v>6653</v>
      </c>
      <c r="K2513" s="610"/>
      <c r="L2513" s="3"/>
    </row>
    <row r="2514" spans="1:12">
      <c r="A2514" s="6">
        <v>28303</v>
      </c>
      <c r="B2514" s="333" t="s">
        <v>135</v>
      </c>
      <c r="C2514" s="17" t="s">
        <v>1033</v>
      </c>
      <c r="D2514" s="610" t="str">
        <f t="shared" si="190"/>
        <v>Фото</v>
      </c>
      <c r="E2514" s="72" t="s">
        <v>351</v>
      </c>
      <c r="F2514" s="51">
        <v>7</v>
      </c>
      <c r="G2514" s="48">
        <f t="shared" si="189"/>
        <v>261.09999999999997</v>
      </c>
      <c r="H2514" s="75"/>
      <c r="I2514" s="47">
        <f t="shared" si="191"/>
        <v>0</v>
      </c>
      <c r="J2514" s="47" t="s">
        <v>6643</v>
      </c>
      <c r="K2514" s="610"/>
      <c r="L2514" s="3"/>
    </row>
    <row r="2515" spans="1:12">
      <c r="A2515" s="6">
        <v>40075</v>
      </c>
      <c r="B2515" s="2" t="s">
        <v>137</v>
      </c>
      <c r="C2515" s="31" t="s">
        <v>605</v>
      </c>
      <c r="D2515" s="610" t="str">
        <f t="shared" si="190"/>
        <v>Фото</v>
      </c>
      <c r="E2515" s="72" t="s">
        <v>351</v>
      </c>
      <c r="F2515" s="51">
        <v>3</v>
      </c>
      <c r="G2515" s="48">
        <f t="shared" si="189"/>
        <v>111.89999999999999</v>
      </c>
      <c r="H2515" s="75"/>
      <c r="I2515" s="47">
        <f t="shared" si="191"/>
        <v>0</v>
      </c>
      <c r="J2515" s="47" t="s">
        <v>6651</v>
      </c>
      <c r="K2515" s="610"/>
      <c r="L2515" s="3"/>
    </row>
    <row r="2516" spans="1:12">
      <c r="A2516" s="37">
        <v>11575</v>
      </c>
      <c r="B2516" s="455" t="s">
        <v>133</v>
      </c>
      <c r="C2516" s="21" t="s">
        <v>707</v>
      </c>
      <c r="D2516" s="610" t="str">
        <f t="shared" si="190"/>
        <v>Фото</v>
      </c>
      <c r="E2516" s="235" t="s">
        <v>351</v>
      </c>
      <c r="F2516" s="49">
        <v>6</v>
      </c>
      <c r="G2516" s="48">
        <f t="shared" si="189"/>
        <v>223.79999999999998</v>
      </c>
      <c r="H2516" s="75"/>
      <c r="I2516" s="47">
        <f t="shared" si="191"/>
        <v>0</v>
      </c>
      <c r="J2516" s="47" t="s">
        <v>6652</v>
      </c>
      <c r="K2516" s="610"/>
      <c r="L2516" s="3"/>
    </row>
    <row r="2517" spans="1:12">
      <c r="A2517" s="8">
        <v>40151</v>
      </c>
      <c r="B2517" s="320" t="s">
        <v>140</v>
      </c>
      <c r="C2517" s="32" t="s">
        <v>2064</v>
      </c>
      <c r="D2517" s="610" t="str">
        <f t="shared" si="190"/>
        <v>Фото</v>
      </c>
      <c r="E2517" s="72" t="s">
        <v>351</v>
      </c>
      <c r="F2517" s="51">
        <v>32</v>
      </c>
      <c r="G2517" s="48">
        <f t="shared" si="189"/>
        <v>1193.5999999999999</v>
      </c>
      <c r="H2517" s="75"/>
      <c r="I2517" s="47">
        <f t="shared" si="191"/>
        <v>0</v>
      </c>
      <c r="J2517" s="47" t="s">
        <v>6649</v>
      </c>
      <c r="K2517" s="610"/>
      <c r="L2517" s="3"/>
    </row>
    <row r="2518" spans="1:12">
      <c r="A2518" s="37">
        <v>40698</v>
      </c>
      <c r="B2518" s="455" t="s">
        <v>133</v>
      </c>
      <c r="C2518" s="18" t="s">
        <v>3611</v>
      </c>
      <c r="D2518" s="610" t="str">
        <f t="shared" si="190"/>
        <v>Фото</v>
      </c>
      <c r="E2518" s="72" t="s">
        <v>351</v>
      </c>
      <c r="F2518" s="65">
        <v>1.5</v>
      </c>
      <c r="G2518" s="48">
        <f t="shared" si="189"/>
        <v>55.949999999999996</v>
      </c>
      <c r="H2518" s="77"/>
      <c r="I2518" s="47">
        <f t="shared" si="191"/>
        <v>0</v>
      </c>
      <c r="J2518" s="47" t="s">
        <v>8157</v>
      </c>
      <c r="K2518" s="610"/>
      <c r="L2518" s="3"/>
    </row>
    <row r="2519" spans="1:12" ht="17.399999999999999">
      <c r="A2519" s="196"/>
      <c r="B2519" s="390" t="s">
        <v>1662</v>
      </c>
      <c r="C2519" s="197" t="s">
        <v>2065</v>
      </c>
      <c r="D2519" s="610"/>
      <c r="E2519" s="256"/>
      <c r="F2519" s="198"/>
      <c r="G2519" s="199"/>
      <c r="H2519" s="200"/>
      <c r="I2519" s="201"/>
      <c r="J2519" s="201" t="e">
        <v>#N/A</v>
      </c>
      <c r="K2519" s="610"/>
      <c r="L2519" s="3"/>
    </row>
    <row r="2520" spans="1:12" ht="178.35" customHeight="1">
      <c r="A2520" s="6"/>
      <c r="C2520" s="100"/>
      <c r="D2520" s="610"/>
      <c r="E2520" s="238"/>
      <c r="F2520" s="104"/>
      <c r="G2520" s="105"/>
      <c r="H2520" s="106"/>
      <c r="I2520" s="107"/>
      <c r="J2520" s="107" t="e">
        <v>#N/A</v>
      </c>
      <c r="K2520" s="610"/>
      <c r="L2520" s="3"/>
    </row>
    <row r="2521" spans="1:12">
      <c r="A2521" s="37">
        <v>16008</v>
      </c>
      <c r="B2521" s="24" t="s">
        <v>137</v>
      </c>
      <c r="C2521" s="21" t="s">
        <v>2217</v>
      </c>
      <c r="D2521" s="610" t="str">
        <f t="shared" si="190"/>
        <v>Фото</v>
      </c>
      <c r="E2521" s="235" t="s">
        <v>351</v>
      </c>
      <c r="F2521" s="65">
        <v>9</v>
      </c>
      <c r="G2521" s="48">
        <f t="shared" ref="G2521:G2552" si="192">I$2*F2521</f>
        <v>335.7</v>
      </c>
      <c r="H2521" s="75"/>
      <c r="I2521" s="47">
        <f t="shared" ref="I2521:I2552" si="193">F2521*H2521</f>
        <v>0</v>
      </c>
      <c r="J2521" s="47" t="s">
        <v>5583</v>
      </c>
      <c r="K2521" s="610"/>
      <c r="L2521" s="3"/>
    </row>
    <row r="2522" spans="1:12">
      <c r="A2522" s="10">
        <v>18224</v>
      </c>
      <c r="B2522" s="359" t="s">
        <v>135</v>
      </c>
      <c r="C2522" s="21" t="s">
        <v>2066</v>
      </c>
      <c r="D2522" s="610" t="str">
        <f t="shared" si="190"/>
        <v>Фото</v>
      </c>
      <c r="E2522" s="533" t="s">
        <v>134</v>
      </c>
      <c r="F2522" s="52">
        <v>15</v>
      </c>
      <c r="G2522" s="48">
        <f t="shared" si="192"/>
        <v>559.5</v>
      </c>
      <c r="H2522" s="75"/>
      <c r="I2522" s="47">
        <f t="shared" si="193"/>
        <v>0</v>
      </c>
      <c r="J2522" s="47" t="s">
        <v>5579</v>
      </c>
      <c r="K2522" s="610"/>
      <c r="L2522" s="3"/>
    </row>
    <row r="2523" spans="1:12">
      <c r="A2523" s="37">
        <v>16034</v>
      </c>
      <c r="B2523" s="24" t="s">
        <v>137</v>
      </c>
      <c r="C2523" s="18" t="s">
        <v>1035</v>
      </c>
      <c r="D2523" s="610" t="str">
        <f t="shared" si="190"/>
        <v>Фото</v>
      </c>
      <c r="E2523" s="235" t="s">
        <v>351</v>
      </c>
      <c r="F2523" s="65">
        <v>6</v>
      </c>
      <c r="G2523" s="48">
        <f t="shared" si="192"/>
        <v>223.79999999999998</v>
      </c>
      <c r="H2523" s="75"/>
      <c r="I2523" s="47">
        <f t="shared" si="193"/>
        <v>0</v>
      </c>
      <c r="J2523" s="47" t="s">
        <v>5580</v>
      </c>
      <c r="K2523" s="610"/>
      <c r="L2523" s="3"/>
    </row>
    <row r="2524" spans="1:12">
      <c r="A2524" s="37">
        <v>14024</v>
      </c>
      <c r="B2524" s="489" t="s">
        <v>137</v>
      </c>
      <c r="C2524" s="18" t="s">
        <v>1036</v>
      </c>
      <c r="D2524" s="610" t="str">
        <f t="shared" si="190"/>
        <v>Фото</v>
      </c>
      <c r="E2524" s="235" t="s">
        <v>351</v>
      </c>
      <c r="F2524" s="49">
        <v>15</v>
      </c>
      <c r="G2524" s="48">
        <f t="shared" si="192"/>
        <v>559.5</v>
      </c>
      <c r="H2524" s="75"/>
      <c r="I2524" s="47">
        <f t="shared" si="193"/>
        <v>0</v>
      </c>
      <c r="J2524" s="47" t="s">
        <v>5386</v>
      </c>
      <c r="K2524" s="610"/>
      <c r="L2524" s="3"/>
    </row>
    <row r="2525" spans="1:12">
      <c r="A2525" s="6">
        <v>40177</v>
      </c>
      <c r="B2525" s="348" t="s">
        <v>32</v>
      </c>
      <c r="C2525" s="17" t="s">
        <v>1037</v>
      </c>
      <c r="D2525" s="610" t="str">
        <f t="shared" si="190"/>
        <v>Фото</v>
      </c>
      <c r="E2525" s="569" t="s">
        <v>134</v>
      </c>
      <c r="F2525" s="51">
        <v>14</v>
      </c>
      <c r="G2525" s="48">
        <f t="shared" si="192"/>
        <v>522.19999999999993</v>
      </c>
      <c r="H2525" s="75"/>
      <c r="I2525" s="47">
        <f t="shared" si="193"/>
        <v>0</v>
      </c>
      <c r="J2525" s="47" t="s">
        <v>5581</v>
      </c>
      <c r="K2525" s="610"/>
      <c r="L2525" s="3"/>
    </row>
    <row r="2526" spans="1:12">
      <c r="A2526" s="37">
        <v>16067</v>
      </c>
      <c r="B2526" s="24" t="s">
        <v>137</v>
      </c>
      <c r="C2526" s="18" t="s">
        <v>3406</v>
      </c>
      <c r="D2526" s="610" t="str">
        <f t="shared" si="190"/>
        <v>Фото</v>
      </c>
      <c r="E2526" s="235" t="s">
        <v>351</v>
      </c>
      <c r="F2526" s="65">
        <v>9</v>
      </c>
      <c r="G2526" s="48">
        <f t="shared" si="192"/>
        <v>335.7</v>
      </c>
      <c r="H2526" s="77"/>
      <c r="I2526" s="47">
        <f t="shared" si="193"/>
        <v>0</v>
      </c>
      <c r="J2526" s="47" t="s">
        <v>6346</v>
      </c>
      <c r="K2526" s="610"/>
    </row>
    <row r="2527" spans="1:12">
      <c r="A2527" s="10">
        <v>16101</v>
      </c>
      <c r="B2527" s="333" t="s">
        <v>135</v>
      </c>
      <c r="C2527" s="18" t="s">
        <v>2067</v>
      </c>
      <c r="D2527" s="610" t="str">
        <f t="shared" si="190"/>
        <v>Фото</v>
      </c>
      <c r="E2527" s="235" t="s">
        <v>351</v>
      </c>
      <c r="F2527" s="52">
        <v>26</v>
      </c>
      <c r="G2527" s="48">
        <f t="shared" si="192"/>
        <v>969.8</v>
      </c>
      <c r="H2527" s="75"/>
      <c r="I2527" s="47">
        <f t="shared" si="193"/>
        <v>0</v>
      </c>
      <c r="J2527" s="47" t="s">
        <v>5576</v>
      </c>
      <c r="K2527" s="610"/>
      <c r="L2527" s="3"/>
    </row>
    <row r="2528" spans="1:12">
      <c r="A2528" s="8">
        <v>12780</v>
      </c>
      <c r="B2528" s="455" t="s">
        <v>133</v>
      </c>
      <c r="C2528" s="20" t="s">
        <v>2786</v>
      </c>
      <c r="D2528" s="610" t="str">
        <f t="shared" si="190"/>
        <v>Фото</v>
      </c>
      <c r="E2528" s="72" t="s">
        <v>351</v>
      </c>
      <c r="F2528" s="51">
        <v>3.8</v>
      </c>
      <c r="G2528" s="48">
        <f t="shared" si="192"/>
        <v>141.73999999999998</v>
      </c>
      <c r="H2528" s="77"/>
      <c r="I2528" s="47">
        <f t="shared" si="193"/>
        <v>0</v>
      </c>
      <c r="J2528" s="47" t="s">
        <v>8517</v>
      </c>
      <c r="K2528" s="610"/>
    </row>
    <row r="2529" spans="1:12">
      <c r="A2529" s="10">
        <v>11630</v>
      </c>
      <c r="B2529" s="7" t="s">
        <v>137</v>
      </c>
      <c r="C2529" s="32" t="s">
        <v>1043</v>
      </c>
      <c r="D2529" s="610" t="str">
        <f t="shared" si="190"/>
        <v>Фото</v>
      </c>
      <c r="E2529" s="228" t="s">
        <v>351</v>
      </c>
      <c r="F2529" s="52">
        <v>4</v>
      </c>
      <c r="G2529" s="48">
        <f t="shared" si="192"/>
        <v>149.19999999999999</v>
      </c>
      <c r="H2529" s="75"/>
      <c r="I2529" s="47">
        <f t="shared" si="193"/>
        <v>0</v>
      </c>
      <c r="J2529" s="47" t="s">
        <v>5592</v>
      </c>
      <c r="K2529" s="610"/>
      <c r="L2529" s="3"/>
    </row>
    <row r="2530" spans="1:12">
      <c r="A2530" s="10">
        <v>16138</v>
      </c>
      <c r="B2530" s="7" t="s">
        <v>137</v>
      </c>
      <c r="C2530" s="32" t="s">
        <v>2384</v>
      </c>
      <c r="D2530" s="610" t="str">
        <f t="shared" si="190"/>
        <v>Фото</v>
      </c>
      <c r="E2530" s="228" t="s">
        <v>351</v>
      </c>
      <c r="F2530" s="52">
        <v>10</v>
      </c>
      <c r="G2530" s="48">
        <f t="shared" si="192"/>
        <v>373</v>
      </c>
      <c r="H2530" s="75"/>
      <c r="I2530" s="47">
        <f t="shared" si="193"/>
        <v>0</v>
      </c>
      <c r="J2530" s="47" t="s">
        <v>7865</v>
      </c>
      <c r="K2530" s="610"/>
      <c r="L2530" s="3"/>
    </row>
    <row r="2531" spans="1:12">
      <c r="A2531" s="10">
        <v>18234</v>
      </c>
      <c r="B2531" s="24" t="s">
        <v>137</v>
      </c>
      <c r="C2531" s="32" t="s">
        <v>2843</v>
      </c>
      <c r="D2531" s="610" t="str">
        <f t="shared" si="190"/>
        <v>Фото</v>
      </c>
      <c r="E2531" s="239" t="s">
        <v>351</v>
      </c>
      <c r="F2531" s="52">
        <v>16</v>
      </c>
      <c r="G2531" s="48">
        <f t="shared" si="192"/>
        <v>596.79999999999995</v>
      </c>
      <c r="H2531" s="75"/>
      <c r="I2531" s="47">
        <f t="shared" si="193"/>
        <v>0</v>
      </c>
      <c r="J2531" s="47" t="s">
        <v>5577</v>
      </c>
      <c r="K2531" s="610"/>
      <c r="L2531" s="3"/>
    </row>
    <row r="2532" spans="1:12">
      <c r="A2532" s="10">
        <v>18222</v>
      </c>
      <c r="B2532" s="306" t="s">
        <v>21</v>
      </c>
      <c r="C2532" s="20" t="s">
        <v>22</v>
      </c>
      <c r="D2532" s="610" t="str">
        <f t="shared" si="190"/>
        <v>Фото</v>
      </c>
      <c r="E2532" s="235" t="s">
        <v>351</v>
      </c>
      <c r="F2532" s="52">
        <v>8</v>
      </c>
      <c r="G2532" s="48">
        <f t="shared" si="192"/>
        <v>298.39999999999998</v>
      </c>
      <c r="H2532" s="75"/>
      <c r="I2532" s="47">
        <f t="shared" si="193"/>
        <v>0</v>
      </c>
      <c r="J2532" s="47" t="s">
        <v>5582</v>
      </c>
      <c r="K2532" s="610"/>
      <c r="L2532" s="3"/>
    </row>
    <row r="2533" spans="1:12">
      <c r="A2533" s="10">
        <v>13776</v>
      </c>
      <c r="B2533" s="24" t="s">
        <v>137</v>
      </c>
      <c r="C2533" s="20" t="s">
        <v>3675</v>
      </c>
      <c r="D2533" s="610" t="str">
        <f t="shared" si="190"/>
        <v>Фото</v>
      </c>
      <c r="E2533" s="235" t="s">
        <v>351</v>
      </c>
      <c r="F2533" s="52">
        <v>2</v>
      </c>
      <c r="G2533" s="48">
        <f t="shared" si="192"/>
        <v>74.599999999999994</v>
      </c>
      <c r="H2533" s="75"/>
      <c r="I2533" s="47">
        <f t="shared" si="193"/>
        <v>0</v>
      </c>
      <c r="J2533" s="47" t="s">
        <v>8773</v>
      </c>
      <c r="K2533" s="610"/>
      <c r="L2533" s="3"/>
    </row>
    <row r="2534" spans="1:12">
      <c r="A2534" s="10">
        <v>18228</v>
      </c>
      <c r="B2534" s="455" t="s">
        <v>133</v>
      </c>
      <c r="C2534" s="21" t="s">
        <v>1871</v>
      </c>
      <c r="D2534" s="610" t="str">
        <f t="shared" si="190"/>
        <v>Фото</v>
      </c>
      <c r="E2534" s="239" t="s">
        <v>351</v>
      </c>
      <c r="F2534" s="52">
        <v>7</v>
      </c>
      <c r="G2534" s="48">
        <f t="shared" si="192"/>
        <v>261.09999999999997</v>
      </c>
      <c r="H2534" s="75"/>
      <c r="I2534" s="47">
        <f t="shared" si="193"/>
        <v>0</v>
      </c>
      <c r="J2534" s="47" t="s">
        <v>5584</v>
      </c>
      <c r="K2534" s="610"/>
      <c r="L2534" s="3"/>
    </row>
    <row r="2535" spans="1:12">
      <c r="A2535" s="37">
        <v>16193</v>
      </c>
      <c r="B2535" s="455" t="s">
        <v>133</v>
      </c>
      <c r="C2535" s="18" t="s">
        <v>1872</v>
      </c>
      <c r="D2535" s="610" t="str">
        <f t="shared" si="190"/>
        <v>Фото</v>
      </c>
      <c r="E2535" s="239" t="s">
        <v>351</v>
      </c>
      <c r="F2535" s="65">
        <v>7</v>
      </c>
      <c r="G2535" s="48">
        <f t="shared" si="192"/>
        <v>261.09999999999997</v>
      </c>
      <c r="H2535" s="75"/>
      <c r="I2535" s="47">
        <f t="shared" si="193"/>
        <v>0</v>
      </c>
      <c r="J2535" s="47" t="s">
        <v>5585</v>
      </c>
      <c r="K2535" s="610"/>
      <c r="L2535" s="3"/>
    </row>
    <row r="2536" spans="1:12">
      <c r="A2536" s="37">
        <v>16194</v>
      </c>
      <c r="B2536" s="455" t="s">
        <v>133</v>
      </c>
      <c r="C2536" s="18" t="s">
        <v>1873</v>
      </c>
      <c r="D2536" s="610" t="str">
        <f t="shared" si="190"/>
        <v>Фото</v>
      </c>
      <c r="E2536" s="239" t="s">
        <v>351</v>
      </c>
      <c r="F2536" s="65">
        <v>7</v>
      </c>
      <c r="G2536" s="48">
        <f t="shared" si="192"/>
        <v>261.09999999999997</v>
      </c>
      <c r="H2536" s="75"/>
      <c r="I2536" s="47">
        <f t="shared" si="193"/>
        <v>0</v>
      </c>
      <c r="J2536" s="47" t="s">
        <v>5586</v>
      </c>
      <c r="K2536" s="610"/>
      <c r="L2536" s="3"/>
    </row>
    <row r="2537" spans="1:12">
      <c r="A2537" s="10">
        <v>18229</v>
      </c>
      <c r="B2537" s="455" t="s">
        <v>133</v>
      </c>
      <c r="C2537" s="21" t="s">
        <v>1874</v>
      </c>
      <c r="D2537" s="610" t="str">
        <f t="shared" si="190"/>
        <v>Фото</v>
      </c>
      <c r="E2537" s="239" t="s">
        <v>351</v>
      </c>
      <c r="F2537" s="52">
        <v>7</v>
      </c>
      <c r="G2537" s="48">
        <f t="shared" si="192"/>
        <v>261.09999999999997</v>
      </c>
      <c r="H2537" s="75"/>
      <c r="I2537" s="47">
        <f t="shared" si="193"/>
        <v>0</v>
      </c>
      <c r="J2537" s="47" t="s">
        <v>5587</v>
      </c>
      <c r="K2537" s="610"/>
      <c r="L2537" s="3"/>
    </row>
    <row r="2538" spans="1:12">
      <c r="A2538" s="10">
        <v>18230</v>
      </c>
      <c r="B2538" s="455" t="s">
        <v>133</v>
      </c>
      <c r="C2538" s="21" t="s">
        <v>1875</v>
      </c>
      <c r="D2538" s="610" t="str">
        <f t="shared" si="190"/>
        <v>Фото</v>
      </c>
      <c r="E2538" s="239" t="s">
        <v>351</v>
      </c>
      <c r="F2538" s="52">
        <v>7</v>
      </c>
      <c r="G2538" s="48">
        <f t="shared" si="192"/>
        <v>261.09999999999997</v>
      </c>
      <c r="H2538" s="75"/>
      <c r="I2538" s="47">
        <f t="shared" si="193"/>
        <v>0</v>
      </c>
      <c r="J2538" s="47" t="s">
        <v>5595</v>
      </c>
      <c r="K2538" s="610"/>
      <c r="L2538" s="3"/>
    </row>
    <row r="2539" spans="1:12">
      <c r="A2539" s="37">
        <v>11636</v>
      </c>
      <c r="B2539" s="333" t="s">
        <v>135</v>
      </c>
      <c r="C2539" s="18" t="s">
        <v>1876</v>
      </c>
      <c r="D2539" s="610" t="str">
        <f t="shared" si="190"/>
        <v>Фото</v>
      </c>
      <c r="E2539" s="239" t="s">
        <v>351</v>
      </c>
      <c r="F2539" s="65">
        <v>7</v>
      </c>
      <c r="G2539" s="48">
        <f t="shared" si="192"/>
        <v>261.09999999999997</v>
      </c>
      <c r="H2539" s="75"/>
      <c r="I2539" s="47">
        <f t="shared" si="193"/>
        <v>0</v>
      </c>
      <c r="J2539" s="47" t="s">
        <v>5601</v>
      </c>
      <c r="K2539" s="610"/>
      <c r="L2539" s="3"/>
    </row>
    <row r="2540" spans="1:12">
      <c r="A2540" s="37">
        <v>11637</v>
      </c>
      <c r="B2540" s="333" t="s">
        <v>135</v>
      </c>
      <c r="C2540" s="18" t="s">
        <v>1872</v>
      </c>
      <c r="D2540" s="610" t="str">
        <f t="shared" si="190"/>
        <v>Фото</v>
      </c>
      <c r="E2540" s="239" t="s">
        <v>351</v>
      </c>
      <c r="F2540" s="65">
        <v>7</v>
      </c>
      <c r="G2540" s="48">
        <f t="shared" si="192"/>
        <v>261.09999999999997</v>
      </c>
      <c r="H2540" s="75"/>
      <c r="I2540" s="47">
        <f t="shared" si="193"/>
        <v>0</v>
      </c>
      <c r="J2540" s="47" t="s">
        <v>5602</v>
      </c>
      <c r="K2540" s="610"/>
      <c r="L2540" s="3"/>
    </row>
    <row r="2541" spans="1:12">
      <c r="A2541" s="37">
        <v>11638</v>
      </c>
      <c r="B2541" s="333" t="s">
        <v>135</v>
      </c>
      <c r="C2541" s="18" t="s">
        <v>1873</v>
      </c>
      <c r="D2541" s="610" t="str">
        <f t="shared" si="190"/>
        <v>Фото</v>
      </c>
      <c r="E2541" s="239" t="s">
        <v>351</v>
      </c>
      <c r="F2541" s="65">
        <v>7</v>
      </c>
      <c r="G2541" s="48">
        <f t="shared" si="192"/>
        <v>261.09999999999997</v>
      </c>
      <c r="H2541" s="75"/>
      <c r="I2541" s="47">
        <f t="shared" si="193"/>
        <v>0</v>
      </c>
      <c r="J2541" s="47" t="s">
        <v>5603</v>
      </c>
      <c r="K2541" s="610"/>
      <c r="L2541" s="3"/>
    </row>
    <row r="2542" spans="1:12">
      <c r="A2542" s="10">
        <v>11639</v>
      </c>
      <c r="B2542" s="320" t="s">
        <v>140</v>
      </c>
      <c r="C2542" s="21" t="s">
        <v>1876</v>
      </c>
      <c r="D2542" s="610" t="str">
        <f t="shared" si="190"/>
        <v>Фото</v>
      </c>
      <c r="E2542" s="239" t="s">
        <v>351</v>
      </c>
      <c r="F2542" s="52">
        <v>7</v>
      </c>
      <c r="G2542" s="48">
        <f t="shared" si="192"/>
        <v>261.09999999999997</v>
      </c>
      <c r="H2542" s="75"/>
      <c r="I2542" s="47">
        <f t="shared" si="193"/>
        <v>0</v>
      </c>
      <c r="J2542" s="47" t="s">
        <v>5596</v>
      </c>
      <c r="K2542" s="610"/>
      <c r="L2542" s="3"/>
    </row>
    <row r="2543" spans="1:12">
      <c r="A2543" s="37">
        <v>11640</v>
      </c>
      <c r="B2543" s="320" t="s">
        <v>140</v>
      </c>
      <c r="C2543" s="18" t="s">
        <v>1872</v>
      </c>
      <c r="D2543" s="610" t="str">
        <f t="shared" si="190"/>
        <v>Фото</v>
      </c>
      <c r="E2543" s="239" t="s">
        <v>351</v>
      </c>
      <c r="F2543" s="65">
        <v>7</v>
      </c>
      <c r="G2543" s="48">
        <f t="shared" si="192"/>
        <v>261.09999999999997</v>
      </c>
      <c r="H2543" s="75"/>
      <c r="I2543" s="47">
        <f t="shared" si="193"/>
        <v>0</v>
      </c>
      <c r="J2543" s="47" t="s">
        <v>5597</v>
      </c>
      <c r="K2543" s="610"/>
      <c r="L2543" s="3"/>
    </row>
    <row r="2544" spans="1:12">
      <c r="A2544" s="37">
        <v>11641</v>
      </c>
      <c r="B2544" s="320" t="s">
        <v>140</v>
      </c>
      <c r="C2544" s="18" t="s">
        <v>1873</v>
      </c>
      <c r="D2544" s="610" t="str">
        <f t="shared" si="190"/>
        <v>Фото</v>
      </c>
      <c r="E2544" s="239" t="s">
        <v>351</v>
      </c>
      <c r="F2544" s="65">
        <v>7</v>
      </c>
      <c r="G2544" s="48">
        <f t="shared" si="192"/>
        <v>261.09999999999997</v>
      </c>
      <c r="H2544" s="75"/>
      <c r="I2544" s="47">
        <f t="shared" si="193"/>
        <v>0</v>
      </c>
      <c r="J2544" s="47" t="s">
        <v>5598</v>
      </c>
      <c r="K2544" s="610"/>
      <c r="L2544" s="3"/>
    </row>
    <row r="2545" spans="1:12">
      <c r="A2545" s="10">
        <v>11642</v>
      </c>
      <c r="B2545" s="320" t="s">
        <v>140</v>
      </c>
      <c r="C2545" s="21" t="s">
        <v>1874</v>
      </c>
      <c r="D2545" s="610" t="str">
        <f t="shared" si="190"/>
        <v>Фото</v>
      </c>
      <c r="E2545" s="239" t="s">
        <v>351</v>
      </c>
      <c r="F2545" s="52">
        <v>7</v>
      </c>
      <c r="G2545" s="48">
        <f t="shared" si="192"/>
        <v>261.09999999999997</v>
      </c>
      <c r="H2545" s="75"/>
      <c r="I2545" s="47">
        <f t="shared" si="193"/>
        <v>0</v>
      </c>
      <c r="J2545" s="47" t="s">
        <v>5599</v>
      </c>
      <c r="K2545" s="610"/>
      <c r="L2545" s="3"/>
    </row>
    <row r="2546" spans="1:12">
      <c r="A2546" s="10">
        <v>11643</v>
      </c>
      <c r="B2546" s="320" t="s">
        <v>140</v>
      </c>
      <c r="C2546" s="21" t="s">
        <v>1875</v>
      </c>
      <c r="D2546" s="610" t="str">
        <f t="shared" si="190"/>
        <v>Фото</v>
      </c>
      <c r="E2546" s="239" t="s">
        <v>351</v>
      </c>
      <c r="F2546" s="52">
        <v>7</v>
      </c>
      <c r="G2546" s="48">
        <f t="shared" si="192"/>
        <v>261.09999999999997</v>
      </c>
      <c r="H2546" s="75"/>
      <c r="I2546" s="47">
        <f t="shared" si="193"/>
        <v>0</v>
      </c>
      <c r="J2546" s="47" t="s">
        <v>5600</v>
      </c>
      <c r="K2546" s="610"/>
      <c r="L2546" s="3"/>
    </row>
    <row r="2547" spans="1:12">
      <c r="A2547" s="37">
        <v>16348</v>
      </c>
      <c r="B2547" s="333" t="s">
        <v>135</v>
      </c>
      <c r="C2547" s="18" t="s">
        <v>4408</v>
      </c>
      <c r="D2547" s="610" t="str">
        <f t="shared" si="190"/>
        <v>Фото</v>
      </c>
      <c r="E2547" s="235" t="s">
        <v>351</v>
      </c>
      <c r="F2547" s="65">
        <v>25</v>
      </c>
      <c r="G2547" s="48">
        <f t="shared" si="192"/>
        <v>932.49999999999989</v>
      </c>
      <c r="H2547" s="81"/>
      <c r="I2547" s="47">
        <f t="shared" si="193"/>
        <v>0</v>
      </c>
      <c r="J2547" s="47" t="s">
        <v>5575</v>
      </c>
      <c r="K2547" s="610"/>
      <c r="L2547" s="3"/>
    </row>
    <row r="2548" spans="1:12">
      <c r="A2548" s="37">
        <v>11234</v>
      </c>
      <c r="B2548" s="321" t="s">
        <v>140</v>
      </c>
      <c r="C2548" s="18" t="s">
        <v>4409</v>
      </c>
      <c r="D2548" s="610" t="str">
        <f t="shared" si="190"/>
        <v>Фото</v>
      </c>
      <c r="E2548" s="235" t="s">
        <v>351</v>
      </c>
      <c r="F2548" s="65">
        <v>22</v>
      </c>
      <c r="G2548" s="48">
        <f t="shared" si="192"/>
        <v>820.59999999999991</v>
      </c>
      <c r="H2548" s="268"/>
      <c r="I2548" s="47">
        <f t="shared" si="193"/>
        <v>0</v>
      </c>
      <c r="J2548" s="47" t="s">
        <v>5574</v>
      </c>
      <c r="K2548" s="610"/>
      <c r="L2548" s="3"/>
    </row>
    <row r="2549" spans="1:12">
      <c r="A2549" s="6">
        <v>40179</v>
      </c>
      <c r="B2549" s="348" t="s">
        <v>32</v>
      </c>
      <c r="C2549" s="31" t="s">
        <v>1455</v>
      </c>
      <c r="D2549" s="610" t="str">
        <f t="shared" si="190"/>
        <v>Фото</v>
      </c>
      <c r="E2549" s="72" t="s">
        <v>351</v>
      </c>
      <c r="F2549" s="51">
        <v>2</v>
      </c>
      <c r="G2549" s="48">
        <f t="shared" si="192"/>
        <v>74.599999999999994</v>
      </c>
      <c r="H2549" s="75"/>
      <c r="I2549" s="47">
        <f t="shared" si="193"/>
        <v>0</v>
      </c>
      <c r="J2549" s="47" t="s">
        <v>6409</v>
      </c>
      <c r="K2549" s="610"/>
      <c r="L2549" s="3"/>
    </row>
    <row r="2550" spans="1:12">
      <c r="A2550" s="10">
        <v>18231</v>
      </c>
      <c r="B2550" s="333" t="s">
        <v>135</v>
      </c>
      <c r="C2550" s="21" t="s">
        <v>1038</v>
      </c>
      <c r="D2550" s="610" t="str">
        <f t="shared" si="190"/>
        <v>Фото</v>
      </c>
      <c r="E2550" s="239" t="s">
        <v>351</v>
      </c>
      <c r="F2550" s="52">
        <v>6</v>
      </c>
      <c r="G2550" s="48">
        <f t="shared" si="192"/>
        <v>223.79999999999998</v>
      </c>
      <c r="H2550" s="75"/>
      <c r="I2550" s="47">
        <f t="shared" si="193"/>
        <v>0</v>
      </c>
      <c r="J2550" s="47" t="s">
        <v>5593</v>
      </c>
      <c r="K2550" s="610"/>
      <c r="L2550" s="3"/>
    </row>
    <row r="2551" spans="1:12">
      <c r="A2551" s="37">
        <v>12024</v>
      </c>
      <c r="B2551" s="455" t="s">
        <v>133</v>
      </c>
      <c r="C2551" s="21" t="s">
        <v>1039</v>
      </c>
      <c r="D2551" s="610" t="str">
        <f t="shared" si="190"/>
        <v>Фото</v>
      </c>
      <c r="E2551" s="235" t="s">
        <v>351</v>
      </c>
      <c r="F2551" s="49">
        <v>5.5</v>
      </c>
      <c r="G2551" s="48">
        <f t="shared" si="192"/>
        <v>205.14999999999998</v>
      </c>
      <c r="H2551" s="75"/>
      <c r="I2551" s="47">
        <f t="shared" si="193"/>
        <v>0</v>
      </c>
      <c r="J2551" s="47" t="s">
        <v>5588</v>
      </c>
      <c r="K2551" s="610"/>
      <c r="L2551" s="3"/>
    </row>
    <row r="2552" spans="1:12">
      <c r="A2552" s="37">
        <v>11511</v>
      </c>
      <c r="B2552" s="360" t="s">
        <v>2609</v>
      </c>
      <c r="C2552" s="21" t="s">
        <v>2608</v>
      </c>
      <c r="D2552" s="610" t="str">
        <f t="shared" si="190"/>
        <v>Фото</v>
      </c>
      <c r="E2552" s="235" t="s">
        <v>351</v>
      </c>
      <c r="F2552" s="49">
        <v>6</v>
      </c>
      <c r="G2552" s="48">
        <f t="shared" si="192"/>
        <v>223.79999999999998</v>
      </c>
      <c r="H2552" s="75"/>
      <c r="I2552" s="47">
        <f t="shared" si="193"/>
        <v>0</v>
      </c>
      <c r="J2552" s="47" t="s">
        <v>5589</v>
      </c>
      <c r="K2552" s="610"/>
      <c r="L2552" s="3"/>
    </row>
    <row r="2553" spans="1:12">
      <c r="A2553" s="37">
        <v>11292</v>
      </c>
      <c r="B2553" s="7" t="s">
        <v>137</v>
      </c>
      <c r="C2553" s="21" t="s">
        <v>631</v>
      </c>
      <c r="D2553" s="610" t="str">
        <f t="shared" si="190"/>
        <v>Фото</v>
      </c>
      <c r="E2553" s="235" t="s">
        <v>351</v>
      </c>
      <c r="F2553" s="49">
        <v>1.7</v>
      </c>
      <c r="G2553" s="48">
        <f t="shared" ref="G2553:G2569" si="194">I$2*F2553</f>
        <v>63.41</v>
      </c>
      <c r="H2553" s="75"/>
      <c r="I2553" s="47">
        <f t="shared" ref="I2553:I2569" si="195">F2553*H2553</f>
        <v>0</v>
      </c>
      <c r="J2553" s="47" t="s">
        <v>6407</v>
      </c>
      <c r="K2553" s="610"/>
      <c r="L2553" s="3"/>
    </row>
    <row r="2554" spans="1:12">
      <c r="A2554" s="37">
        <v>11293</v>
      </c>
      <c r="B2554" s="7" t="s">
        <v>137</v>
      </c>
      <c r="C2554" s="21" t="s">
        <v>632</v>
      </c>
      <c r="D2554" s="610" t="str">
        <f t="shared" si="190"/>
        <v>Фото</v>
      </c>
      <c r="E2554" s="235" t="s">
        <v>351</v>
      </c>
      <c r="F2554" s="49">
        <v>1.7</v>
      </c>
      <c r="G2554" s="48">
        <f t="shared" si="194"/>
        <v>63.41</v>
      </c>
      <c r="H2554" s="75"/>
      <c r="I2554" s="47">
        <f t="shared" si="195"/>
        <v>0</v>
      </c>
      <c r="J2554" s="47" t="s">
        <v>6408</v>
      </c>
      <c r="K2554" s="610"/>
      <c r="L2554" s="3"/>
    </row>
    <row r="2555" spans="1:12">
      <c r="A2555" s="37">
        <v>11294</v>
      </c>
      <c r="B2555" s="7" t="s">
        <v>137</v>
      </c>
      <c r="C2555" s="21" t="s">
        <v>633</v>
      </c>
      <c r="D2555" s="610" t="str">
        <f t="shared" si="190"/>
        <v>Фото</v>
      </c>
      <c r="E2555" s="235" t="s">
        <v>351</v>
      </c>
      <c r="F2555" s="49">
        <v>1.7</v>
      </c>
      <c r="G2555" s="48">
        <f t="shared" si="194"/>
        <v>63.41</v>
      </c>
      <c r="H2555" s="75"/>
      <c r="I2555" s="47">
        <f t="shared" si="195"/>
        <v>0</v>
      </c>
      <c r="J2555" s="47" t="s">
        <v>8112</v>
      </c>
      <c r="K2555" s="610"/>
      <c r="L2555" s="3"/>
    </row>
    <row r="2556" spans="1:12">
      <c r="A2556" s="37">
        <v>11295</v>
      </c>
      <c r="B2556" s="7" t="s">
        <v>137</v>
      </c>
      <c r="C2556" s="21" t="s">
        <v>634</v>
      </c>
      <c r="D2556" s="610" t="str">
        <f t="shared" si="190"/>
        <v>Фото</v>
      </c>
      <c r="E2556" s="235" t="s">
        <v>351</v>
      </c>
      <c r="F2556" s="49">
        <v>1.7</v>
      </c>
      <c r="G2556" s="48">
        <f t="shared" si="194"/>
        <v>63.41</v>
      </c>
      <c r="H2556" s="75"/>
      <c r="I2556" s="47">
        <f t="shared" si="195"/>
        <v>0</v>
      </c>
      <c r="J2556" s="47" t="s">
        <v>8113</v>
      </c>
      <c r="K2556" s="610"/>
      <c r="L2556" s="3"/>
    </row>
    <row r="2557" spans="1:12">
      <c r="A2557" s="37">
        <v>16262</v>
      </c>
      <c r="B2557" s="455" t="s">
        <v>133</v>
      </c>
      <c r="C2557" s="481" t="s">
        <v>3785</v>
      </c>
      <c r="D2557" s="610" t="str">
        <f t="shared" si="190"/>
        <v>Фото</v>
      </c>
      <c r="E2557" s="235" t="s">
        <v>351</v>
      </c>
      <c r="F2557" s="65">
        <v>3.5</v>
      </c>
      <c r="G2557" s="48">
        <f t="shared" si="194"/>
        <v>130.54999999999998</v>
      </c>
      <c r="H2557" s="75"/>
      <c r="I2557" s="47">
        <f t="shared" si="195"/>
        <v>0</v>
      </c>
      <c r="J2557" s="47" t="s">
        <v>6410</v>
      </c>
      <c r="K2557" s="610"/>
      <c r="L2557" s="3"/>
    </row>
    <row r="2558" spans="1:12">
      <c r="A2558" s="37">
        <v>16263</v>
      </c>
      <c r="B2558" s="455" t="s">
        <v>133</v>
      </c>
      <c r="C2558" s="18" t="s">
        <v>1040</v>
      </c>
      <c r="D2558" s="610" t="str">
        <f t="shared" si="190"/>
        <v>Фото</v>
      </c>
      <c r="E2558" s="235" t="s">
        <v>351</v>
      </c>
      <c r="F2558" s="65">
        <v>3.5</v>
      </c>
      <c r="G2558" s="48">
        <f t="shared" si="194"/>
        <v>130.54999999999998</v>
      </c>
      <c r="H2558" s="75"/>
      <c r="I2558" s="47">
        <f t="shared" si="195"/>
        <v>0</v>
      </c>
      <c r="J2558" s="47" t="s">
        <v>8114</v>
      </c>
      <c r="K2558" s="610"/>
      <c r="L2558" s="3"/>
    </row>
    <row r="2559" spans="1:12">
      <c r="A2559" s="37">
        <v>16274</v>
      </c>
      <c r="B2559" s="320" t="s">
        <v>140</v>
      </c>
      <c r="C2559" s="18" t="s">
        <v>3214</v>
      </c>
      <c r="D2559" s="610" t="str">
        <f t="shared" si="190"/>
        <v>Фото</v>
      </c>
      <c r="E2559" s="235" t="s">
        <v>351</v>
      </c>
      <c r="F2559" s="49">
        <v>1</v>
      </c>
      <c r="G2559" s="48">
        <f t="shared" si="194"/>
        <v>37.299999999999997</v>
      </c>
      <c r="H2559" s="75"/>
      <c r="I2559" s="47">
        <f t="shared" si="195"/>
        <v>0</v>
      </c>
      <c r="J2559" s="47" t="s">
        <v>6413</v>
      </c>
      <c r="K2559" s="610"/>
      <c r="L2559" s="3"/>
    </row>
    <row r="2560" spans="1:12">
      <c r="A2560" s="37">
        <v>40168</v>
      </c>
      <c r="B2560" s="455" t="s">
        <v>133</v>
      </c>
      <c r="C2560" s="18" t="s">
        <v>2749</v>
      </c>
      <c r="D2560" s="610" t="str">
        <f t="shared" si="190"/>
        <v>Фото</v>
      </c>
      <c r="E2560" s="235" t="s">
        <v>351</v>
      </c>
      <c r="F2560" s="49">
        <v>4</v>
      </c>
      <c r="G2560" s="48">
        <f t="shared" si="194"/>
        <v>149.19999999999999</v>
      </c>
      <c r="H2560" s="75"/>
      <c r="I2560" s="47">
        <f t="shared" si="195"/>
        <v>0</v>
      </c>
      <c r="J2560" s="47" t="s">
        <v>6411</v>
      </c>
      <c r="K2560" s="610"/>
      <c r="L2560" s="3"/>
    </row>
    <row r="2561" spans="1:12">
      <c r="A2561" s="10">
        <v>18232</v>
      </c>
      <c r="B2561" s="305" t="s">
        <v>21</v>
      </c>
      <c r="C2561" s="21" t="s">
        <v>4144</v>
      </c>
      <c r="D2561" s="610" t="str">
        <f t="shared" si="190"/>
        <v>Фото</v>
      </c>
      <c r="E2561" s="239" t="s">
        <v>351</v>
      </c>
      <c r="F2561" s="52">
        <v>2.5</v>
      </c>
      <c r="G2561" s="48">
        <f t="shared" si="194"/>
        <v>93.25</v>
      </c>
      <c r="H2561" s="75"/>
      <c r="I2561" s="47">
        <f t="shared" si="195"/>
        <v>0</v>
      </c>
      <c r="J2561" s="47" t="s">
        <v>6414</v>
      </c>
      <c r="K2561" s="610"/>
      <c r="L2561" s="3"/>
    </row>
    <row r="2562" spans="1:12">
      <c r="A2562" s="10">
        <v>18233</v>
      </c>
      <c r="B2562" s="24" t="s">
        <v>137</v>
      </c>
      <c r="C2562" s="20" t="s">
        <v>1041</v>
      </c>
      <c r="D2562" s="610" t="str">
        <f t="shared" si="190"/>
        <v>Фото</v>
      </c>
      <c r="E2562" s="239" t="s">
        <v>351</v>
      </c>
      <c r="F2562" s="52">
        <v>6.5</v>
      </c>
      <c r="G2562" s="48">
        <f t="shared" si="194"/>
        <v>242.45</v>
      </c>
      <c r="H2562" s="75"/>
      <c r="I2562" s="47">
        <f t="shared" si="195"/>
        <v>0</v>
      </c>
      <c r="J2562" s="47" t="s">
        <v>5590</v>
      </c>
      <c r="K2562" s="610"/>
      <c r="L2562" s="3"/>
    </row>
    <row r="2563" spans="1:12">
      <c r="A2563" s="10">
        <v>18226</v>
      </c>
      <c r="B2563" s="24" t="s">
        <v>137</v>
      </c>
      <c r="C2563" s="20" t="s">
        <v>1042</v>
      </c>
      <c r="D2563" s="610" t="str">
        <f t="shared" si="190"/>
        <v>Фото</v>
      </c>
      <c r="E2563" s="239" t="s">
        <v>351</v>
      </c>
      <c r="F2563" s="52">
        <v>4</v>
      </c>
      <c r="G2563" s="48">
        <f t="shared" si="194"/>
        <v>149.19999999999999</v>
      </c>
      <c r="H2563" s="75"/>
      <c r="I2563" s="47">
        <f t="shared" si="195"/>
        <v>0</v>
      </c>
      <c r="J2563" s="47" t="s">
        <v>8115</v>
      </c>
      <c r="K2563" s="610"/>
      <c r="L2563" s="3"/>
    </row>
    <row r="2564" spans="1:12">
      <c r="A2564" s="10">
        <v>18236</v>
      </c>
      <c r="B2564" s="320" t="s">
        <v>140</v>
      </c>
      <c r="C2564" s="32" t="s">
        <v>1546</v>
      </c>
      <c r="D2564" s="610" t="str">
        <f t="shared" si="190"/>
        <v>Фото</v>
      </c>
      <c r="E2564" s="239" t="s">
        <v>351</v>
      </c>
      <c r="F2564" s="52">
        <v>15</v>
      </c>
      <c r="G2564" s="48">
        <f t="shared" si="194"/>
        <v>559.5</v>
      </c>
      <c r="H2564" s="75"/>
      <c r="I2564" s="47">
        <f t="shared" si="195"/>
        <v>0</v>
      </c>
      <c r="J2564" s="47" t="s">
        <v>5578</v>
      </c>
      <c r="K2564" s="610"/>
      <c r="L2564" s="3"/>
    </row>
    <row r="2565" spans="1:12">
      <c r="A2565" s="10">
        <v>29978</v>
      </c>
      <c r="B2565" s="24" t="s">
        <v>137</v>
      </c>
      <c r="C2565" s="32" t="s">
        <v>3103</v>
      </c>
      <c r="D2565" s="610" t="str">
        <f t="shared" si="190"/>
        <v>Фото</v>
      </c>
      <c r="E2565" s="239" t="s">
        <v>351</v>
      </c>
      <c r="F2565" s="52">
        <v>2.5</v>
      </c>
      <c r="G2565" s="48">
        <f t="shared" si="194"/>
        <v>93.25</v>
      </c>
      <c r="H2565" s="75"/>
      <c r="I2565" s="47">
        <f t="shared" si="195"/>
        <v>0</v>
      </c>
      <c r="J2565" s="47" t="s">
        <v>6412</v>
      </c>
      <c r="K2565" s="610"/>
      <c r="L2565" s="3"/>
    </row>
    <row r="2566" spans="1:12">
      <c r="A2566" s="37">
        <v>16359</v>
      </c>
      <c r="B2566" s="24" t="s">
        <v>137</v>
      </c>
      <c r="C2566" s="18" t="s">
        <v>2068</v>
      </c>
      <c r="D2566" s="610" t="str">
        <f t="shared" si="190"/>
        <v>Фото</v>
      </c>
      <c r="E2566" s="235" t="s">
        <v>351</v>
      </c>
      <c r="F2566" s="65">
        <v>5</v>
      </c>
      <c r="G2566" s="48">
        <f t="shared" si="194"/>
        <v>186.5</v>
      </c>
      <c r="H2566" s="75"/>
      <c r="I2566" s="47">
        <f t="shared" si="195"/>
        <v>0</v>
      </c>
      <c r="J2566" s="47" t="s">
        <v>5594</v>
      </c>
      <c r="K2566" s="610"/>
      <c r="L2566" s="3"/>
    </row>
    <row r="2567" spans="1:12">
      <c r="A2567" s="10">
        <v>18223</v>
      </c>
      <c r="B2567" s="24" t="s">
        <v>137</v>
      </c>
      <c r="C2567" s="20" t="s">
        <v>256</v>
      </c>
      <c r="D2567" s="610" t="str">
        <f t="shared" ref="D2567:D2630" si="196">HYPERLINK(J2567,"Фото")</f>
        <v>Фото</v>
      </c>
      <c r="E2567" s="239" t="s">
        <v>351</v>
      </c>
      <c r="F2567" s="52">
        <v>3.5</v>
      </c>
      <c r="G2567" s="48">
        <f t="shared" si="194"/>
        <v>130.54999999999998</v>
      </c>
      <c r="H2567" s="77"/>
      <c r="I2567" s="47">
        <f t="shared" si="195"/>
        <v>0</v>
      </c>
      <c r="J2567" s="47" t="s">
        <v>6406</v>
      </c>
      <c r="K2567" s="610"/>
      <c r="L2567" s="3"/>
    </row>
    <row r="2568" spans="1:12">
      <c r="A2568" s="37">
        <v>40698</v>
      </c>
      <c r="B2568" s="455" t="s">
        <v>133</v>
      </c>
      <c r="C2568" s="18" t="s">
        <v>3611</v>
      </c>
      <c r="D2568" s="610" t="str">
        <f t="shared" si="196"/>
        <v>Фото</v>
      </c>
      <c r="E2568" s="72" t="s">
        <v>351</v>
      </c>
      <c r="F2568" s="65">
        <v>1.5</v>
      </c>
      <c r="G2568" s="48">
        <f t="shared" si="194"/>
        <v>55.949999999999996</v>
      </c>
      <c r="H2568" s="75"/>
      <c r="I2568" s="47">
        <f t="shared" si="195"/>
        <v>0</v>
      </c>
      <c r="J2568" s="47" t="s">
        <v>8157</v>
      </c>
      <c r="K2568" s="610"/>
      <c r="L2568" s="3"/>
    </row>
    <row r="2569" spans="1:12">
      <c r="A2569" s="10">
        <v>40347</v>
      </c>
      <c r="B2569" s="455" t="s">
        <v>133</v>
      </c>
      <c r="C2569" s="32" t="s">
        <v>1454</v>
      </c>
      <c r="D2569" s="610" t="str">
        <f t="shared" si="196"/>
        <v>Фото</v>
      </c>
      <c r="E2569" s="239" t="s">
        <v>351</v>
      </c>
      <c r="F2569" s="52">
        <v>3.5</v>
      </c>
      <c r="G2569" s="48">
        <f t="shared" si="194"/>
        <v>130.54999999999998</v>
      </c>
      <c r="H2569" s="75"/>
      <c r="I2569" s="47">
        <f t="shared" si="195"/>
        <v>0</v>
      </c>
      <c r="J2569" s="47" t="s">
        <v>5591</v>
      </c>
      <c r="K2569" s="610"/>
      <c r="L2569" s="3"/>
    </row>
    <row r="2570" spans="1:12" ht="17.399999999999999">
      <c r="A2570" s="202"/>
      <c r="B2570" s="391" t="s">
        <v>1663</v>
      </c>
      <c r="C2570" s="203" t="s">
        <v>1044</v>
      </c>
      <c r="D2570" s="610"/>
      <c r="E2570" s="257"/>
      <c r="F2570" s="204"/>
      <c r="G2570" s="205"/>
      <c r="H2570" s="206"/>
      <c r="I2570" s="207"/>
      <c r="J2570" s="207" t="e">
        <v>#N/A</v>
      </c>
      <c r="K2570" s="610"/>
      <c r="L2570" s="3"/>
    </row>
    <row r="2571" spans="1:12" ht="152.1" customHeight="1">
      <c r="A2571" s="6"/>
      <c r="C2571" s="100"/>
      <c r="D2571" s="610"/>
      <c r="E2571" s="238"/>
      <c r="F2571" s="104"/>
      <c r="G2571" s="105"/>
      <c r="H2571" s="106"/>
      <c r="I2571" s="107"/>
      <c r="J2571" s="107" t="e">
        <v>#N/A</v>
      </c>
      <c r="K2571" s="610"/>
      <c r="L2571" s="3"/>
    </row>
    <row r="2572" spans="1:12">
      <c r="A2572" s="9">
        <v>16150</v>
      </c>
      <c r="B2572" s="23" t="s">
        <v>137</v>
      </c>
      <c r="C2572" s="17" t="s">
        <v>3809</v>
      </c>
      <c r="D2572" s="610" t="str">
        <f t="shared" si="196"/>
        <v>Фото</v>
      </c>
      <c r="E2572" s="72" t="s">
        <v>351</v>
      </c>
      <c r="F2572" s="51">
        <v>6.5</v>
      </c>
      <c r="G2572" s="48">
        <f t="shared" ref="G2572:G2603" si="197">I$2*F2572</f>
        <v>242.45</v>
      </c>
      <c r="H2572" s="75"/>
      <c r="I2572" s="47">
        <f t="shared" ref="I2572:I2603" si="198">F2572*H2572</f>
        <v>0</v>
      </c>
      <c r="J2572" s="47" t="s">
        <v>5666</v>
      </c>
      <c r="K2572" s="610"/>
      <c r="L2572" s="3"/>
    </row>
    <row r="2573" spans="1:12">
      <c r="A2573" s="10">
        <v>28309</v>
      </c>
      <c r="B2573" s="333" t="s">
        <v>135</v>
      </c>
      <c r="C2573" s="21" t="s">
        <v>2069</v>
      </c>
      <c r="D2573" s="610" t="str">
        <f t="shared" si="196"/>
        <v>Фото</v>
      </c>
      <c r="E2573" s="507" t="s">
        <v>351</v>
      </c>
      <c r="F2573" s="65">
        <v>11.5</v>
      </c>
      <c r="G2573" s="48">
        <f t="shared" si="197"/>
        <v>428.95</v>
      </c>
      <c r="H2573" s="75"/>
      <c r="I2573" s="47">
        <f t="shared" si="198"/>
        <v>0</v>
      </c>
      <c r="J2573" s="47" t="s">
        <v>5662</v>
      </c>
      <c r="K2573" s="610"/>
      <c r="L2573" s="3"/>
    </row>
    <row r="2574" spans="1:12">
      <c r="A2574" s="37">
        <v>40089</v>
      </c>
      <c r="B2574" s="24" t="s">
        <v>137</v>
      </c>
      <c r="C2574" s="503" t="s">
        <v>2547</v>
      </c>
      <c r="D2574" s="610" t="str">
        <f t="shared" si="196"/>
        <v>Фото</v>
      </c>
      <c r="E2574" s="239" t="s">
        <v>351</v>
      </c>
      <c r="F2574" s="65">
        <v>6.5</v>
      </c>
      <c r="G2574" s="48">
        <f t="shared" si="197"/>
        <v>242.45</v>
      </c>
      <c r="H2574" s="75"/>
      <c r="I2574" s="47">
        <f t="shared" si="198"/>
        <v>0</v>
      </c>
      <c r="J2574" s="47" t="s">
        <v>5663</v>
      </c>
      <c r="K2574" s="610"/>
      <c r="L2574" s="3"/>
    </row>
    <row r="2575" spans="1:12">
      <c r="A2575" s="10">
        <v>40697</v>
      </c>
      <c r="B2575" s="24" t="s">
        <v>137</v>
      </c>
      <c r="C2575" s="21" t="s">
        <v>4358</v>
      </c>
      <c r="D2575" s="610" t="str">
        <f t="shared" si="196"/>
        <v>Фото</v>
      </c>
      <c r="E2575" s="355" t="s">
        <v>351</v>
      </c>
      <c r="F2575" s="65">
        <v>38</v>
      </c>
      <c r="G2575" s="48">
        <f t="shared" si="197"/>
        <v>1417.3999999999999</v>
      </c>
      <c r="H2575" s="75"/>
      <c r="I2575" s="47">
        <f t="shared" si="198"/>
        <v>0</v>
      </c>
      <c r="J2575" s="47" t="s">
        <v>8196</v>
      </c>
      <c r="K2575" s="610"/>
      <c r="L2575" s="3"/>
    </row>
    <row r="2576" spans="1:12">
      <c r="A2576" s="37">
        <v>16055</v>
      </c>
      <c r="B2576" s="24" t="s">
        <v>137</v>
      </c>
      <c r="C2576" s="18" t="s">
        <v>4089</v>
      </c>
      <c r="D2576" s="610" t="str">
        <f t="shared" si="196"/>
        <v>Фото</v>
      </c>
      <c r="E2576" s="329" t="s">
        <v>351</v>
      </c>
      <c r="F2576" s="65">
        <v>22</v>
      </c>
      <c r="G2576" s="48">
        <f t="shared" si="197"/>
        <v>820.59999999999991</v>
      </c>
      <c r="H2576" s="75"/>
      <c r="I2576" s="47">
        <f t="shared" si="198"/>
        <v>0</v>
      </c>
      <c r="J2576" s="47" t="s">
        <v>5640</v>
      </c>
      <c r="K2576" s="610"/>
      <c r="L2576" s="3"/>
    </row>
    <row r="2577" spans="1:12">
      <c r="A2577" s="6">
        <v>40565</v>
      </c>
      <c r="B2577" s="23" t="s">
        <v>137</v>
      </c>
      <c r="C2577" s="17" t="s">
        <v>1351</v>
      </c>
      <c r="D2577" s="610" t="str">
        <f t="shared" si="196"/>
        <v>Фото</v>
      </c>
      <c r="E2577" s="329" t="s">
        <v>351</v>
      </c>
      <c r="F2577" s="51">
        <v>3</v>
      </c>
      <c r="G2577" s="48">
        <f t="shared" si="197"/>
        <v>111.89999999999999</v>
      </c>
      <c r="H2577" s="75"/>
      <c r="I2577" s="47">
        <f t="shared" si="198"/>
        <v>0</v>
      </c>
      <c r="J2577" s="47" t="s">
        <v>6443</v>
      </c>
      <c r="K2577" s="610"/>
      <c r="L2577" s="3"/>
    </row>
    <row r="2578" spans="1:12">
      <c r="A2578" s="8">
        <v>18261</v>
      </c>
      <c r="B2578" s="23" t="s">
        <v>137</v>
      </c>
      <c r="C2578" s="20" t="s">
        <v>3246</v>
      </c>
      <c r="D2578" s="610" t="str">
        <f t="shared" si="196"/>
        <v>Фото</v>
      </c>
      <c r="E2578" s="72" t="s">
        <v>351</v>
      </c>
      <c r="F2578" s="51">
        <v>15</v>
      </c>
      <c r="G2578" s="48">
        <f t="shared" si="197"/>
        <v>559.5</v>
      </c>
      <c r="H2578" s="75"/>
      <c r="I2578" s="47">
        <f t="shared" si="198"/>
        <v>0</v>
      </c>
      <c r="J2578" s="47" t="s">
        <v>5537</v>
      </c>
      <c r="K2578" s="610"/>
      <c r="L2578" s="3"/>
    </row>
    <row r="2579" spans="1:12">
      <c r="A2579" s="8">
        <v>18262</v>
      </c>
      <c r="B2579" s="458" t="s">
        <v>137</v>
      </c>
      <c r="C2579" s="20" t="s">
        <v>1045</v>
      </c>
      <c r="D2579" s="610" t="str">
        <f t="shared" si="196"/>
        <v>Фото</v>
      </c>
      <c r="E2579" s="484" t="s">
        <v>351</v>
      </c>
      <c r="F2579" s="51">
        <v>15</v>
      </c>
      <c r="G2579" s="48">
        <f t="shared" si="197"/>
        <v>559.5</v>
      </c>
      <c r="H2579" s="75"/>
      <c r="I2579" s="47">
        <f t="shared" si="198"/>
        <v>0</v>
      </c>
      <c r="J2579" s="47" t="s">
        <v>5387</v>
      </c>
      <c r="K2579" s="610"/>
      <c r="L2579" s="3"/>
    </row>
    <row r="2580" spans="1:12">
      <c r="A2580" s="37">
        <v>16060</v>
      </c>
      <c r="B2580" s="24" t="s">
        <v>137</v>
      </c>
      <c r="C2580" s="18" t="s">
        <v>1046</v>
      </c>
      <c r="D2580" s="610" t="str">
        <f t="shared" si="196"/>
        <v>Фото</v>
      </c>
      <c r="E2580" s="235" t="s">
        <v>351</v>
      </c>
      <c r="F2580" s="49">
        <v>14</v>
      </c>
      <c r="G2580" s="48">
        <f t="shared" si="197"/>
        <v>522.19999999999993</v>
      </c>
      <c r="H2580" s="75"/>
      <c r="I2580" s="47">
        <f t="shared" si="198"/>
        <v>0</v>
      </c>
      <c r="J2580" s="47" t="s">
        <v>5659</v>
      </c>
      <c r="K2580" s="610"/>
      <c r="L2580" s="3"/>
    </row>
    <row r="2581" spans="1:12">
      <c r="A2581" s="37">
        <v>16061</v>
      </c>
      <c r="B2581" s="9" t="s">
        <v>32</v>
      </c>
      <c r="C2581" s="18" t="s">
        <v>3409</v>
      </c>
      <c r="D2581" s="610" t="str">
        <f t="shared" si="196"/>
        <v>Фото</v>
      </c>
      <c r="E2581" s="235" t="s">
        <v>351</v>
      </c>
      <c r="F2581" s="65">
        <v>6</v>
      </c>
      <c r="G2581" s="48">
        <f t="shared" si="197"/>
        <v>223.79999999999998</v>
      </c>
      <c r="H2581" s="75"/>
      <c r="I2581" s="47">
        <f t="shared" si="198"/>
        <v>0</v>
      </c>
      <c r="J2581" s="47" t="s">
        <v>5660</v>
      </c>
      <c r="K2581" s="610"/>
      <c r="L2581" s="3"/>
    </row>
    <row r="2582" spans="1:12">
      <c r="A2582" s="6">
        <v>12765</v>
      </c>
      <c r="B2582" s="2" t="s">
        <v>137</v>
      </c>
      <c r="C2582" s="31" t="s">
        <v>3401</v>
      </c>
      <c r="D2582" s="610" t="str">
        <f t="shared" si="196"/>
        <v>Фото</v>
      </c>
      <c r="E2582" s="72" t="s">
        <v>351</v>
      </c>
      <c r="F2582" s="51">
        <v>4</v>
      </c>
      <c r="G2582" s="48">
        <f t="shared" si="197"/>
        <v>149.19999999999999</v>
      </c>
      <c r="H2582" s="77"/>
      <c r="I2582" s="47">
        <f t="shared" si="198"/>
        <v>0</v>
      </c>
      <c r="J2582" s="47" t="s">
        <v>8502</v>
      </c>
      <c r="K2582" s="610"/>
    </row>
    <row r="2583" spans="1:12">
      <c r="A2583" s="37">
        <v>16076</v>
      </c>
      <c r="B2583" s="455" t="s">
        <v>133</v>
      </c>
      <c r="C2583" s="18" t="s">
        <v>539</v>
      </c>
      <c r="D2583" s="610" t="str">
        <f t="shared" si="196"/>
        <v>Фото</v>
      </c>
      <c r="E2583" s="539" t="s">
        <v>134</v>
      </c>
      <c r="F2583" s="65">
        <v>16</v>
      </c>
      <c r="G2583" s="48">
        <f t="shared" si="197"/>
        <v>596.79999999999995</v>
      </c>
      <c r="H2583" s="75"/>
      <c r="I2583" s="47">
        <f t="shared" si="198"/>
        <v>0</v>
      </c>
      <c r="J2583" s="47" t="s">
        <v>5653</v>
      </c>
      <c r="K2583" s="610"/>
      <c r="L2583" s="3"/>
    </row>
    <row r="2584" spans="1:12">
      <c r="A2584" s="37">
        <v>11195</v>
      </c>
      <c r="B2584" s="347" t="s">
        <v>538</v>
      </c>
      <c r="C2584" s="18" t="s">
        <v>704</v>
      </c>
      <c r="D2584" s="610" t="str">
        <f t="shared" si="196"/>
        <v>Фото</v>
      </c>
      <c r="E2584" s="235" t="s">
        <v>351</v>
      </c>
      <c r="F2584" s="65">
        <v>15</v>
      </c>
      <c r="G2584" s="48">
        <f t="shared" si="197"/>
        <v>559.5</v>
      </c>
      <c r="H2584" s="75"/>
      <c r="I2584" s="47">
        <f t="shared" si="198"/>
        <v>0</v>
      </c>
      <c r="J2584" s="47" t="s">
        <v>5654</v>
      </c>
      <c r="K2584" s="610"/>
      <c r="L2584" s="3"/>
    </row>
    <row r="2585" spans="1:12">
      <c r="A2585" s="37">
        <v>34194</v>
      </c>
      <c r="B2585" s="333" t="s">
        <v>135</v>
      </c>
      <c r="C2585" s="18" t="s">
        <v>1047</v>
      </c>
      <c r="D2585" s="610" t="str">
        <f t="shared" si="196"/>
        <v>Фото</v>
      </c>
      <c r="E2585" s="235" t="s">
        <v>351</v>
      </c>
      <c r="F2585" s="65">
        <v>26</v>
      </c>
      <c r="G2585" s="48">
        <f t="shared" si="197"/>
        <v>969.8</v>
      </c>
      <c r="H2585" s="75"/>
      <c r="I2585" s="47">
        <f t="shared" si="198"/>
        <v>0</v>
      </c>
      <c r="J2585" s="47" t="s">
        <v>5642</v>
      </c>
      <c r="K2585" s="610"/>
      <c r="L2585" s="3"/>
    </row>
    <row r="2586" spans="1:12">
      <c r="A2586" s="37">
        <v>16102</v>
      </c>
      <c r="B2586" s="455" t="s">
        <v>133</v>
      </c>
      <c r="C2586" s="18" t="s">
        <v>4068</v>
      </c>
      <c r="D2586" s="610" t="str">
        <f t="shared" si="196"/>
        <v>Фото</v>
      </c>
      <c r="E2586" s="235" t="s">
        <v>351</v>
      </c>
      <c r="F2586" s="65">
        <v>26</v>
      </c>
      <c r="G2586" s="48">
        <f t="shared" si="197"/>
        <v>969.8</v>
      </c>
      <c r="H2586" s="77"/>
      <c r="I2586" s="47">
        <f t="shared" si="198"/>
        <v>0</v>
      </c>
      <c r="J2586" s="47" t="s">
        <v>5641</v>
      </c>
      <c r="K2586" s="610"/>
      <c r="L2586" s="3"/>
    </row>
    <row r="2587" spans="1:12">
      <c r="A2587" s="10">
        <v>18238</v>
      </c>
      <c r="B2587" s="455" t="s">
        <v>133</v>
      </c>
      <c r="C2587" s="32" t="s">
        <v>1048</v>
      </c>
      <c r="D2587" s="610" t="str">
        <f t="shared" si="196"/>
        <v>Фото</v>
      </c>
      <c r="E2587" s="235" t="s">
        <v>351</v>
      </c>
      <c r="F2587" s="52">
        <v>11</v>
      </c>
      <c r="G2587" s="48">
        <f t="shared" si="197"/>
        <v>410.29999999999995</v>
      </c>
      <c r="H2587" s="75"/>
      <c r="I2587" s="47">
        <f t="shared" si="198"/>
        <v>0</v>
      </c>
      <c r="J2587" s="47" t="s">
        <v>5658</v>
      </c>
      <c r="K2587" s="610"/>
      <c r="L2587" s="3"/>
    </row>
    <row r="2588" spans="1:12">
      <c r="A2588" s="8">
        <v>12780</v>
      </c>
      <c r="B2588" s="455" t="s">
        <v>133</v>
      </c>
      <c r="C2588" s="20" t="s">
        <v>3387</v>
      </c>
      <c r="D2588" s="610" t="str">
        <f t="shared" si="196"/>
        <v>Фото</v>
      </c>
      <c r="E2588" s="72" t="s">
        <v>351</v>
      </c>
      <c r="F2588" s="51">
        <v>5.5</v>
      </c>
      <c r="G2588" s="48">
        <f t="shared" si="197"/>
        <v>205.14999999999998</v>
      </c>
      <c r="H2588" s="77"/>
      <c r="I2588" s="47">
        <f t="shared" si="198"/>
        <v>0</v>
      </c>
      <c r="J2588" s="47" t="s">
        <v>8517</v>
      </c>
      <c r="K2588" s="610"/>
    </row>
    <row r="2589" spans="1:12">
      <c r="A2589" s="10">
        <v>18245</v>
      </c>
      <c r="B2589" s="333" t="s">
        <v>32</v>
      </c>
      <c r="C2589" s="32" t="s">
        <v>1049</v>
      </c>
      <c r="D2589" s="610" t="str">
        <f t="shared" si="196"/>
        <v>Фото</v>
      </c>
      <c r="E2589" s="72" t="s">
        <v>351</v>
      </c>
      <c r="F2589" s="52">
        <v>12</v>
      </c>
      <c r="G2589" s="48">
        <f t="shared" si="197"/>
        <v>447.59999999999997</v>
      </c>
      <c r="H2589" s="75"/>
      <c r="I2589" s="47">
        <f t="shared" si="198"/>
        <v>0</v>
      </c>
      <c r="J2589" s="47" t="s">
        <v>5655</v>
      </c>
      <c r="K2589" s="610"/>
      <c r="L2589" s="3"/>
    </row>
    <row r="2590" spans="1:12">
      <c r="A2590" s="10">
        <v>40560</v>
      </c>
      <c r="B2590" s="333" t="s">
        <v>32</v>
      </c>
      <c r="C2590" s="32" t="s">
        <v>1050</v>
      </c>
      <c r="D2590" s="610" t="str">
        <f t="shared" si="196"/>
        <v>Фото</v>
      </c>
      <c r="E2590" s="596" t="s">
        <v>351</v>
      </c>
      <c r="F2590" s="52">
        <v>12</v>
      </c>
      <c r="G2590" s="48">
        <f t="shared" si="197"/>
        <v>447.59999999999997</v>
      </c>
      <c r="H2590" s="75"/>
      <c r="I2590" s="47">
        <f t="shared" si="198"/>
        <v>0</v>
      </c>
      <c r="J2590" s="47" t="s">
        <v>5656</v>
      </c>
      <c r="K2590" s="610"/>
      <c r="L2590" s="3"/>
    </row>
    <row r="2591" spans="1:12">
      <c r="A2591" s="10">
        <v>40561</v>
      </c>
      <c r="B2591" s="333" t="s">
        <v>32</v>
      </c>
      <c r="C2591" s="32" t="s">
        <v>1051</v>
      </c>
      <c r="D2591" s="610" t="str">
        <f t="shared" si="196"/>
        <v>Фото</v>
      </c>
      <c r="E2591" s="533" t="s">
        <v>134</v>
      </c>
      <c r="F2591" s="52">
        <v>13</v>
      </c>
      <c r="G2591" s="48">
        <f t="shared" si="197"/>
        <v>484.9</v>
      </c>
      <c r="H2591" s="75"/>
      <c r="I2591" s="47">
        <f t="shared" si="198"/>
        <v>0</v>
      </c>
      <c r="J2591" s="47" t="s">
        <v>5657</v>
      </c>
      <c r="K2591" s="610"/>
      <c r="L2591" s="3"/>
    </row>
    <row r="2592" spans="1:12">
      <c r="A2592" s="37">
        <v>40395</v>
      </c>
      <c r="B2592" s="333" t="s">
        <v>32</v>
      </c>
      <c r="C2592" s="18" t="s">
        <v>4067</v>
      </c>
      <c r="D2592" s="610" t="str">
        <f t="shared" si="196"/>
        <v>Фото</v>
      </c>
      <c r="E2592" s="235" t="s">
        <v>351</v>
      </c>
      <c r="F2592" s="65">
        <v>9</v>
      </c>
      <c r="G2592" s="48">
        <f t="shared" si="197"/>
        <v>335.7</v>
      </c>
      <c r="H2592" s="77"/>
      <c r="I2592" s="47">
        <f t="shared" si="198"/>
        <v>0</v>
      </c>
      <c r="J2592" s="47" t="s">
        <v>6588</v>
      </c>
      <c r="K2592" s="610"/>
      <c r="L2592" s="3"/>
    </row>
    <row r="2593" spans="1:12">
      <c r="A2593" s="6">
        <v>34139</v>
      </c>
      <c r="B2593" s="23" t="s">
        <v>137</v>
      </c>
      <c r="C2593" s="17" t="s">
        <v>1052</v>
      </c>
      <c r="D2593" s="610" t="str">
        <f t="shared" si="196"/>
        <v>Фото</v>
      </c>
      <c r="E2593" s="72" t="s">
        <v>351</v>
      </c>
      <c r="F2593" s="51">
        <v>2.5</v>
      </c>
      <c r="G2593" s="48">
        <f t="shared" si="197"/>
        <v>93.25</v>
      </c>
      <c r="H2593" s="75"/>
      <c r="I2593" s="47">
        <f t="shared" si="198"/>
        <v>0</v>
      </c>
      <c r="J2593" s="47" t="s">
        <v>6444</v>
      </c>
      <c r="K2593" s="610"/>
      <c r="L2593" s="3"/>
    </row>
    <row r="2594" spans="1:12">
      <c r="A2594" s="10">
        <v>18243</v>
      </c>
      <c r="B2594" s="455" t="s">
        <v>133</v>
      </c>
      <c r="C2594" s="20" t="s">
        <v>1053</v>
      </c>
      <c r="D2594" s="610" t="str">
        <f t="shared" si="196"/>
        <v>Фото</v>
      </c>
      <c r="E2594" s="355" t="s">
        <v>351</v>
      </c>
      <c r="F2594" s="52">
        <v>11</v>
      </c>
      <c r="G2594" s="48">
        <f t="shared" si="197"/>
        <v>410.29999999999995</v>
      </c>
      <c r="H2594" s="77"/>
      <c r="I2594" s="47">
        <f t="shared" si="198"/>
        <v>0</v>
      </c>
      <c r="J2594" s="47" t="s">
        <v>8194</v>
      </c>
      <c r="K2594" s="610"/>
      <c r="L2594" s="3"/>
    </row>
    <row r="2595" spans="1:12">
      <c r="A2595" s="6">
        <v>28396</v>
      </c>
      <c r="B2595" s="2" t="s">
        <v>137</v>
      </c>
      <c r="C2595" s="32" t="s">
        <v>567</v>
      </c>
      <c r="D2595" s="610" t="str">
        <f t="shared" si="196"/>
        <v>Фото</v>
      </c>
      <c r="E2595" s="235" t="s">
        <v>351</v>
      </c>
      <c r="F2595" s="51">
        <v>0.9</v>
      </c>
      <c r="G2595" s="48">
        <f t="shared" si="197"/>
        <v>33.57</v>
      </c>
      <c r="H2595" s="75"/>
      <c r="I2595" s="47">
        <f t="shared" si="198"/>
        <v>0</v>
      </c>
      <c r="J2595" s="47" t="s">
        <v>6446</v>
      </c>
      <c r="K2595" s="610"/>
      <c r="L2595" s="3"/>
    </row>
    <row r="2596" spans="1:12">
      <c r="A2596" s="8">
        <v>18269</v>
      </c>
      <c r="B2596" s="23" t="s">
        <v>137</v>
      </c>
      <c r="C2596" s="20" t="s">
        <v>3030</v>
      </c>
      <c r="D2596" s="610" t="str">
        <f t="shared" si="196"/>
        <v>Фото</v>
      </c>
      <c r="E2596" s="72" t="s">
        <v>351</v>
      </c>
      <c r="F2596" s="51">
        <v>27</v>
      </c>
      <c r="G2596" s="48">
        <f t="shared" si="197"/>
        <v>1007.0999999999999</v>
      </c>
      <c r="H2596" s="75"/>
      <c r="I2596" s="47">
        <f t="shared" si="198"/>
        <v>0</v>
      </c>
      <c r="J2596" s="47" t="s">
        <v>5639</v>
      </c>
      <c r="K2596" s="610"/>
      <c r="L2596" s="3"/>
    </row>
    <row r="2597" spans="1:12">
      <c r="A2597" s="37">
        <v>12345</v>
      </c>
      <c r="B2597" s="7" t="s">
        <v>137</v>
      </c>
      <c r="C2597" s="18" t="s">
        <v>4512</v>
      </c>
      <c r="D2597" s="610" t="str">
        <f t="shared" si="196"/>
        <v>Фото</v>
      </c>
      <c r="E2597" s="239" t="s">
        <v>351</v>
      </c>
      <c r="F2597" s="65">
        <v>6</v>
      </c>
      <c r="G2597" s="48">
        <f t="shared" si="197"/>
        <v>223.79999999999998</v>
      </c>
      <c r="H2597" s="77"/>
      <c r="I2597" s="47">
        <f t="shared" si="198"/>
        <v>0</v>
      </c>
      <c r="J2597" s="47" t="s">
        <v>5636</v>
      </c>
      <c r="K2597" s="610"/>
      <c r="L2597" s="3"/>
    </row>
    <row r="2598" spans="1:12">
      <c r="A2598" s="8">
        <v>18264</v>
      </c>
      <c r="B2598" s="23" t="s">
        <v>137</v>
      </c>
      <c r="C2598" s="32" t="s">
        <v>3046</v>
      </c>
      <c r="D2598" s="610" t="str">
        <f t="shared" si="196"/>
        <v>Фото</v>
      </c>
      <c r="E2598" s="72" t="s">
        <v>351</v>
      </c>
      <c r="F2598" s="51">
        <v>8</v>
      </c>
      <c r="G2598" s="48">
        <f t="shared" si="197"/>
        <v>298.39999999999998</v>
      </c>
      <c r="H2598" s="77"/>
      <c r="I2598" s="47">
        <f t="shared" si="198"/>
        <v>0</v>
      </c>
      <c r="J2598" s="47" t="s">
        <v>5637</v>
      </c>
      <c r="K2598" s="610"/>
      <c r="L2598" s="3"/>
    </row>
    <row r="2599" spans="1:12">
      <c r="A2599" s="8">
        <v>18265</v>
      </c>
      <c r="B2599" s="23" t="s">
        <v>137</v>
      </c>
      <c r="C2599" s="32" t="s">
        <v>3056</v>
      </c>
      <c r="D2599" s="610" t="str">
        <f t="shared" si="196"/>
        <v>Фото</v>
      </c>
      <c r="E2599" s="72" t="s">
        <v>351</v>
      </c>
      <c r="F2599" s="51">
        <v>13</v>
      </c>
      <c r="G2599" s="48">
        <f t="shared" si="197"/>
        <v>484.9</v>
      </c>
      <c r="H2599" s="77"/>
      <c r="I2599" s="47">
        <f t="shared" si="198"/>
        <v>0</v>
      </c>
      <c r="J2599" s="47" t="s">
        <v>5638</v>
      </c>
      <c r="K2599" s="610"/>
      <c r="L2599" s="3"/>
    </row>
    <row r="2600" spans="1:12">
      <c r="A2600" s="8">
        <v>18267</v>
      </c>
      <c r="B2600" s="23" t="s">
        <v>137</v>
      </c>
      <c r="C2600" s="20" t="s">
        <v>1054</v>
      </c>
      <c r="D2600" s="610" t="str">
        <f t="shared" si="196"/>
        <v>Фото</v>
      </c>
      <c r="E2600" s="72" t="s">
        <v>351</v>
      </c>
      <c r="F2600" s="51">
        <v>13</v>
      </c>
      <c r="G2600" s="48">
        <f t="shared" si="197"/>
        <v>484.9</v>
      </c>
      <c r="H2600" s="77"/>
      <c r="I2600" s="47">
        <f t="shared" si="198"/>
        <v>0</v>
      </c>
      <c r="J2600" s="47" t="s">
        <v>5634</v>
      </c>
      <c r="K2600" s="610"/>
      <c r="L2600" s="3"/>
    </row>
    <row r="2601" spans="1:12">
      <c r="A2601" s="8">
        <v>18268</v>
      </c>
      <c r="B2601" s="23" t="s">
        <v>137</v>
      </c>
      <c r="C2601" s="20" t="s">
        <v>1055</v>
      </c>
      <c r="D2601" s="610" t="str">
        <f t="shared" si="196"/>
        <v>Фото</v>
      </c>
      <c r="E2601" s="72" t="s">
        <v>351</v>
      </c>
      <c r="F2601" s="51">
        <v>15</v>
      </c>
      <c r="G2601" s="48">
        <f t="shared" si="197"/>
        <v>559.5</v>
      </c>
      <c r="H2601" s="77"/>
      <c r="I2601" s="47">
        <f t="shared" si="198"/>
        <v>0</v>
      </c>
      <c r="J2601" s="47" t="s">
        <v>5635</v>
      </c>
      <c r="K2601" s="610"/>
      <c r="L2601" s="3"/>
    </row>
    <row r="2602" spans="1:12">
      <c r="A2602" s="37">
        <v>15017</v>
      </c>
      <c r="B2602" s="24" t="s">
        <v>137</v>
      </c>
      <c r="C2602" s="18" t="s">
        <v>1056</v>
      </c>
      <c r="D2602" s="610" t="str">
        <f t="shared" si="196"/>
        <v>Фото</v>
      </c>
      <c r="E2602" s="235" t="s">
        <v>351</v>
      </c>
      <c r="F2602" s="65">
        <v>55</v>
      </c>
      <c r="G2602" s="48">
        <f t="shared" si="197"/>
        <v>2051.5</v>
      </c>
      <c r="H2602" s="77"/>
      <c r="I2602" s="47">
        <f t="shared" si="198"/>
        <v>0</v>
      </c>
      <c r="J2602" s="47" t="s">
        <v>8450</v>
      </c>
      <c r="K2602" s="610"/>
      <c r="L2602" s="3"/>
    </row>
    <row r="2603" spans="1:12">
      <c r="A2603" s="8">
        <v>18272</v>
      </c>
      <c r="B2603" s="23" t="s">
        <v>137</v>
      </c>
      <c r="C2603" s="17" t="s">
        <v>1057</v>
      </c>
      <c r="D2603" s="610" t="str">
        <f t="shared" si="196"/>
        <v>Фото</v>
      </c>
      <c r="E2603" s="235" t="s">
        <v>351</v>
      </c>
      <c r="F2603" s="51">
        <v>9</v>
      </c>
      <c r="G2603" s="48">
        <f t="shared" si="197"/>
        <v>335.7</v>
      </c>
      <c r="H2603" s="75"/>
      <c r="I2603" s="47">
        <f t="shared" si="198"/>
        <v>0</v>
      </c>
      <c r="J2603" s="47" t="s">
        <v>8195</v>
      </c>
      <c r="K2603" s="610"/>
      <c r="L2603" s="3"/>
    </row>
    <row r="2604" spans="1:12">
      <c r="A2604" s="37">
        <v>15022</v>
      </c>
      <c r="B2604" s="348" t="s">
        <v>32</v>
      </c>
      <c r="C2604" s="18" t="s">
        <v>2973</v>
      </c>
      <c r="D2604" s="610" t="str">
        <f t="shared" si="196"/>
        <v>Фото</v>
      </c>
      <c r="E2604" s="534" t="s">
        <v>134</v>
      </c>
      <c r="F2604" s="65">
        <v>32</v>
      </c>
      <c r="G2604" s="48">
        <f t="shared" ref="G2604:G2635" si="199">I$2*F2604</f>
        <v>1193.5999999999999</v>
      </c>
      <c r="H2604" s="75"/>
      <c r="I2604" s="47">
        <f t="shared" ref="I2604:I2635" si="200">F2604*H2604</f>
        <v>0</v>
      </c>
      <c r="J2604" s="47" t="s">
        <v>5632</v>
      </c>
      <c r="K2604" s="610"/>
      <c r="L2604" s="3"/>
    </row>
    <row r="2605" spans="1:12">
      <c r="A2605" s="6">
        <v>33069</v>
      </c>
      <c r="B2605" s="23" t="s">
        <v>137</v>
      </c>
      <c r="C2605" s="20" t="s">
        <v>1058</v>
      </c>
      <c r="D2605" s="610" t="str">
        <f t="shared" si="196"/>
        <v>Фото</v>
      </c>
      <c r="E2605" s="72" t="s">
        <v>351</v>
      </c>
      <c r="F2605" s="51">
        <v>6</v>
      </c>
      <c r="G2605" s="48">
        <f t="shared" si="199"/>
        <v>223.79999999999998</v>
      </c>
      <c r="H2605" s="75"/>
      <c r="I2605" s="47">
        <f t="shared" si="200"/>
        <v>0</v>
      </c>
      <c r="J2605" s="47" t="s">
        <v>5667</v>
      </c>
      <c r="K2605" s="610"/>
      <c r="L2605" s="3"/>
    </row>
    <row r="2606" spans="1:12">
      <c r="A2606" s="37">
        <v>12733</v>
      </c>
      <c r="B2606" s="340" t="s">
        <v>36</v>
      </c>
      <c r="C2606" s="18" t="s">
        <v>4158</v>
      </c>
      <c r="D2606" s="610" t="str">
        <f t="shared" si="196"/>
        <v>Фото</v>
      </c>
      <c r="E2606" s="72" t="s">
        <v>351</v>
      </c>
      <c r="F2606" s="65">
        <v>4</v>
      </c>
      <c r="G2606" s="48">
        <f t="shared" si="199"/>
        <v>149.19999999999999</v>
      </c>
      <c r="H2606" s="75"/>
      <c r="I2606" s="47">
        <f t="shared" si="200"/>
        <v>0</v>
      </c>
      <c r="J2606" s="47" t="s">
        <v>8474</v>
      </c>
      <c r="K2606" s="610"/>
      <c r="L2606" s="3"/>
    </row>
    <row r="2607" spans="1:12">
      <c r="A2607" s="37">
        <v>40149</v>
      </c>
      <c r="B2607" s="463" t="s">
        <v>59</v>
      </c>
      <c r="C2607" s="18" t="s">
        <v>1389</v>
      </c>
      <c r="D2607" s="610" t="str">
        <f t="shared" si="196"/>
        <v>Фото</v>
      </c>
      <c r="E2607" s="539" t="s">
        <v>134</v>
      </c>
      <c r="F2607" s="65">
        <v>3.5</v>
      </c>
      <c r="G2607" s="48">
        <f t="shared" si="199"/>
        <v>130.54999999999998</v>
      </c>
      <c r="H2607" s="75"/>
      <c r="I2607" s="47">
        <f t="shared" si="200"/>
        <v>0</v>
      </c>
      <c r="J2607" s="47" t="s">
        <v>8205</v>
      </c>
      <c r="K2607" s="610"/>
      <c r="L2607" s="3"/>
    </row>
    <row r="2608" spans="1:12">
      <c r="A2608" s="37">
        <v>15091</v>
      </c>
      <c r="B2608" s="340" t="s">
        <v>36</v>
      </c>
      <c r="C2608" s="18" t="s">
        <v>1389</v>
      </c>
      <c r="D2608" s="610" t="str">
        <f t="shared" si="196"/>
        <v>Фото</v>
      </c>
      <c r="E2608" s="235" t="s">
        <v>351</v>
      </c>
      <c r="F2608" s="65">
        <v>3.5</v>
      </c>
      <c r="G2608" s="48">
        <f t="shared" si="199"/>
        <v>130.54999999999998</v>
      </c>
      <c r="H2608" s="75"/>
      <c r="I2608" s="47">
        <f t="shared" si="200"/>
        <v>0</v>
      </c>
      <c r="J2608" s="47" t="s">
        <v>6476</v>
      </c>
      <c r="K2608" s="610"/>
      <c r="L2608" s="3"/>
    </row>
    <row r="2609" spans="1:12">
      <c r="A2609" s="37">
        <v>34057</v>
      </c>
      <c r="B2609" s="340" t="s">
        <v>21</v>
      </c>
      <c r="C2609" s="18" t="s">
        <v>1059</v>
      </c>
      <c r="D2609" s="610" t="str">
        <f t="shared" si="196"/>
        <v>Фото</v>
      </c>
      <c r="E2609" s="239" t="s">
        <v>351</v>
      </c>
      <c r="F2609" s="65">
        <v>4.5</v>
      </c>
      <c r="G2609" s="48">
        <f t="shared" si="199"/>
        <v>167.85</v>
      </c>
      <c r="H2609" s="77"/>
      <c r="I2609" s="47">
        <f t="shared" si="200"/>
        <v>0</v>
      </c>
      <c r="J2609" s="47" t="s">
        <v>6416</v>
      </c>
      <c r="K2609" s="610"/>
      <c r="L2609" s="3"/>
    </row>
    <row r="2610" spans="1:12">
      <c r="A2610" s="37">
        <v>40090</v>
      </c>
      <c r="B2610" s="459" t="s">
        <v>0</v>
      </c>
      <c r="C2610" s="18" t="s">
        <v>4410</v>
      </c>
      <c r="D2610" s="610" t="str">
        <f t="shared" si="196"/>
        <v>Фото</v>
      </c>
      <c r="E2610" s="235" t="s">
        <v>351</v>
      </c>
      <c r="F2610" s="65">
        <v>6.5</v>
      </c>
      <c r="G2610" s="48">
        <f t="shared" si="199"/>
        <v>242.45</v>
      </c>
      <c r="H2610" s="75"/>
      <c r="I2610" s="47">
        <f t="shared" si="200"/>
        <v>0</v>
      </c>
      <c r="J2610" s="47" t="s">
        <v>6415</v>
      </c>
      <c r="K2610" s="610"/>
      <c r="L2610" s="3"/>
    </row>
    <row r="2611" spans="1:12">
      <c r="A2611" s="8">
        <v>11735</v>
      </c>
      <c r="B2611" s="320" t="s">
        <v>140</v>
      </c>
      <c r="C2611" s="31" t="s">
        <v>4159</v>
      </c>
      <c r="D2611" s="610" t="str">
        <f t="shared" si="196"/>
        <v>Фото</v>
      </c>
      <c r="E2611" s="344" t="s">
        <v>351</v>
      </c>
      <c r="F2611" s="51">
        <v>32</v>
      </c>
      <c r="G2611" s="48">
        <f t="shared" si="199"/>
        <v>1193.5999999999999</v>
      </c>
      <c r="H2611" s="77"/>
      <c r="I2611" s="47">
        <f t="shared" si="200"/>
        <v>0</v>
      </c>
      <c r="J2611" s="47" t="s">
        <v>7412</v>
      </c>
      <c r="K2611" s="610"/>
      <c r="L2611" s="3"/>
    </row>
    <row r="2612" spans="1:12">
      <c r="A2612" s="8">
        <v>11923</v>
      </c>
      <c r="B2612" s="455" t="s">
        <v>133</v>
      </c>
      <c r="C2612" s="31" t="s">
        <v>4160</v>
      </c>
      <c r="D2612" s="610" t="str">
        <f t="shared" si="196"/>
        <v>Фото</v>
      </c>
      <c r="E2612" s="227" t="s">
        <v>351</v>
      </c>
      <c r="F2612" s="51">
        <v>42</v>
      </c>
      <c r="G2612" s="48">
        <f t="shared" si="199"/>
        <v>1566.6</v>
      </c>
      <c r="H2612" s="77"/>
      <c r="I2612" s="47">
        <f t="shared" si="200"/>
        <v>0</v>
      </c>
      <c r="J2612" s="47" t="s">
        <v>7806</v>
      </c>
      <c r="K2612" s="610"/>
      <c r="L2612" s="3"/>
    </row>
    <row r="2613" spans="1:12">
      <c r="A2613" s="8">
        <v>12626</v>
      </c>
      <c r="B2613" s="305" t="s">
        <v>160</v>
      </c>
      <c r="C2613" s="31" t="s">
        <v>4162</v>
      </c>
      <c r="D2613" s="610" t="str">
        <f t="shared" si="196"/>
        <v>Фото</v>
      </c>
      <c r="E2613" s="227" t="s">
        <v>351</v>
      </c>
      <c r="F2613" s="51">
        <v>29</v>
      </c>
      <c r="G2613" s="48">
        <f t="shared" si="199"/>
        <v>1081.6999999999998</v>
      </c>
      <c r="H2613" s="77"/>
      <c r="I2613" s="47">
        <f t="shared" si="200"/>
        <v>0</v>
      </c>
      <c r="J2613" s="47" t="s">
        <v>8355</v>
      </c>
      <c r="K2613" s="610"/>
      <c r="L2613" s="3"/>
    </row>
    <row r="2614" spans="1:12">
      <c r="A2614" s="10">
        <v>18239</v>
      </c>
      <c r="B2614" s="464" t="s">
        <v>135</v>
      </c>
      <c r="C2614" s="32" t="s">
        <v>3705</v>
      </c>
      <c r="D2614" s="610" t="str">
        <f t="shared" si="196"/>
        <v>Фото</v>
      </c>
      <c r="E2614" s="235" t="s">
        <v>351</v>
      </c>
      <c r="F2614" s="52">
        <v>23</v>
      </c>
      <c r="G2614" s="48">
        <f t="shared" si="199"/>
        <v>857.9</v>
      </c>
      <c r="H2614" s="75"/>
      <c r="I2614" s="47">
        <f t="shared" si="200"/>
        <v>0</v>
      </c>
      <c r="J2614" s="47" t="s">
        <v>5646</v>
      </c>
      <c r="K2614" s="610"/>
      <c r="L2614" s="3"/>
    </row>
    <row r="2615" spans="1:12">
      <c r="A2615" s="6">
        <v>34136</v>
      </c>
      <c r="B2615" s="23" t="s">
        <v>137</v>
      </c>
      <c r="C2615" s="32" t="s">
        <v>4161</v>
      </c>
      <c r="D2615" s="610" t="str">
        <f t="shared" si="196"/>
        <v>Фото</v>
      </c>
      <c r="E2615" s="72" t="s">
        <v>351</v>
      </c>
      <c r="F2615" s="51">
        <v>15</v>
      </c>
      <c r="G2615" s="48">
        <f t="shared" si="199"/>
        <v>559.5</v>
      </c>
      <c r="H2615" s="75"/>
      <c r="I2615" s="47">
        <f t="shared" si="200"/>
        <v>0</v>
      </c>
      <c r="J2615" s="47" t="s">
        <v>5645</v>
      </c>
      <c r="K2615" s="610"/>
      <c r="L2615" s="3"/>
    </row>
    <row r="2616" spans="1:12">
      <c r="A2616" s="37">
        <v>11785</v>
      </c>
      <c r="B2616" s="320" t="s">
        <v>140</v>
      </c>
      <c r="C2616" s="18" t="s">
        <v>4161</v>
      </c>
      <c r="D2616" s="610" t="str">
        <f t="shared" si="196"/>
        <v>Фото</v>
      </c>
      <c r="E2616" s="534" t="s">
        <v>134</v>
      </c>
      <c r="F2616" s="49">
        <v>20</v>
      </c>
      <c r="G2616" s="48">
        <f t="shared" si="199"/>
        <v>746</v>
      </c>
      <c r="H2616" s="75"/>
      <c r="I2616" s="47">
        <f t="shared" si="200"/>
        <v>0</v>
      </c>
      <c r="J2616" s="47" t="s">
        <v>5647</v>
      </c>
      <c r="K2616" s="610"/>
      <c r="L2616" s="3"/>
    </row>
    <row r="2617" spans="1:12">
      <c r="A2617" s="37">
        <v>12963</v>
      </c>
      <c r="B2617" s="332" t="s">
        <v>3290</v>
      </c>
      <c r="C2617" s="18" t="s">
        <v>3332</v>
      </c>
      <c r="D2617" s="610" t="str">
        <f t="shared" si="196"/>
        <v>Фото</v>
      </c>
      <c r="E2617" s="534" t="s">
        <v>134</v>
      </c>
      <c r="F2617" s="49">
        <v>18</v>
      </c>
      <c r="G2617" s="48">
        <f t="shared" si="199"/>
        <v>671.4</v>
      </c>
      <c r="H2617" s="75"/>
      <c r="I2617" s="47">
        <f t="shared" si="200"/>
        <v>0</v>
      </c>
      <c r="J2617" s="47" t="s">
        <v>8685</v>
      </c>
      <c r="K2617" s="610"/>
      <c r="L2617" s="3"/>
    </row>
    <row r="2618" spans="1:12">
      <c r="A2618" s="37">
        <v>16349</v>
      </c>
      <c r="B2618" s="455" t="s">
        <v>133</v>
      </c>
      <c r="C2618" s="18" t="s">
        <v>3599</v>
      </c>
      <c r="D2618" s="610" t="str">
        <f t="shared" si="196"/>
        <v>Фото</v>
      </c>
      <c r="E2618" s="235" t="s">
        <v>351</v>
      </c>
      <c r="F2618" s="49">
        <v>24</v>
      </c>
      <c r="G2618" s="48">
        <f t="shared" si="199"/>
        <v>895.19999999999993</v>
      </c>
      <c r="H2618" s="75"/>
      <c r="I2618" s="47">
        <f t="shared" si="200"/>
        <v>0</v>
      </c>
      <c r="J2618" s="47" t="s">
        <v>5648</v>
      </c>
      <c r="K2618" s="610"/>
      <c r="L2618" s="3"/>
    </row>
    <row r="2619" spans="1:12">
      <c r="A2619" s="37">
        <v>16350</v>
      </c>
      <c r="B2619" s="464" t="s">
        <v>135</v>
      </c>
      <c r="C2619" s="18" t="s">
        <v>3707</v>
      </c>
      <c r="D2619" s="610" t="str">
        <f t="shared" si="196"/>
        <v>Фото</v>
      </c>
      <c r="E2619" s="235" t="s">
        <v>351</v>
      </c>
      <c r="F2619" s="65">
        <v>24</v>
      </c>
      <c r="G2619" s="48">
        <f t="shared" si="199"/>
        <v>895.19999999999993</v>
      </c>
      <c r="H2619" s="75"/>
      <c r="I2619" s="47">
        <f t="shared" si="200"/>
        <v>0</v>
      </c>
      <c r="J2619" s="47" t="s">
        <v>5649</v>
      </c>
      <c r="K2619" s="610"/>
      <c r="L2619" s="3"/>
    </row>
    <row r="2620" spans="1:12">
      <c r="A2620" s="37">
        <v>13720</v>
      </c>
      <c r="B2620" s="332" t="s">
        <v>3290</v>
      </c>
      <c r="C2620" s="18" t="s">
        <v>3488</v>
      </c>
      <c r="D2620" s="610" t="str">
        <f t="shared" si="196"/>
        <v>Фото</v>
      </c>
      <c r="E2620" s="235" t="s">
        <v>351</v>
      </c>
      <c r="F2620" s="65">
        <v>18</v>
      </c>
      <c r="G2620" s="48">
        <f t="shared" si="199"/>
        <v>671.4</v>
      </c>
      <c r="H2620" s="75"/>
      <c r="I2620" s="47">
        <f t="shared" si="200"/>
        <v>0</v>
      </c>
      <c r="J2620" s="47" t="s">
        <v>6292</v>
      </c>
      <c r="K2620" s="610"/>
      <c r="L2620" s="3"/>
    </row>
    <row r="2621" spans="1:12">
      <c r="A2621" s="8">
        <v>18271</v>
      </c>
      <c r="B2621" s="348" t="s">
        <v>32</v>
      </c>
      <c r="C2621" s="20" t="s">
        <v>1060</v>
      </c>
      <c r="D2621" s="610" t="str">
        <f t="shared" si="196"/>
        <v>Фото</v>
      </c>
      <c r="E2621" s="72" t="s">
        <v>351</v>
      </c>
      <c r="F2621" s="51">
        <v>3.5</v>
      </c>
      <c r="G2621" s="48">
        <f t="shared" si="199"/>
        <v>130.54999999999998</v>
      </c>
      <c r="H2621" s="77"/>
      <c r="I2621" s="47">
        <f t="shared" si="200"/>
        <v>0</v>
      </c>
      <c r="J2621" s="47" t="s">
        <v>6442</v>
      </c>
      <c r="K2621" s="610"/>
      <c r="L2621" s="3"/>
    </row>
    <row r="2622" spans="1:12">
      <c r="A2622" s="6">
        <v>34069</v>
      </c>
      <c r="B2622" s="23" t="s">
        <v>137</v>
      </c>
      <c r="C2622" s="477" t="s">
        <v>3125</v>
      </c>
      <c r="D2622" s="610" t="str">
        <f t="shared" si="196"/>
        <v>Фото</v>
      </c>
      <c r="E2622" s="72" t="s">
        <v>351</v>
      </c>
      <c r="F2622" s="51">
        <v>4.5</v>
      </c>
      <c r="G2622" s="48">
        <f t="shared" si="199"/>
        <v>167.85</v>
      </c>
      <c r="H2622" s="75"/>
      <c r="I2622" s="47">
        <f t="shared" si="200"/>
        <v>0</v>
      </c>
      <c r="J2622" s="47" t="s">
        <v>6438</v>
      </c>
      <c r="K2622" s="610"/>
      <c r="L2622" s="3"/>
    </row>
    <row r="2623" spans="1:12">
      <c r="A2623" s="6">
        <v>34137</v>
      </c>
      <c r="B2623" s="464" t="s">
        <v>135</v>
      </c>
      <c r="C2623" s="17" t="s">
        <v>2070</v>
      </c>
      <c r="D2623" s="610" t="str">
        <f t="shared" si="196"/>
        <v>Фото</v>
      </c>
      <c r="E2623" s="72" t="s">
        <v>351</v>
      </c>
      <c r="F2623" s="51">
        <v>4</v>
      </c>
      <c r="G2623" s="48">
        <f t="shared" si="199"/>
        <v>149.19999999999999</v>
      </c>
      <c r="H2623" s="75"/>
      <c r="I2623" s="47">
        <f t="shared" si="200"/>
        <v>0</v>
      </c>
      <c r="J2623" s="47" t="s">
        <v>6437</v>
      </c>
      <c r="K2623" s="610"/>
      <c r="L2623" s="3"/>
    </row>
    <row r="2624" spans="1:12">
      <c r="A2624" s="6">
        <v>40305</v>
      </c>
      <c r="B2624" s="464" t="s">
        <v>135</v>
      </c>
      <c r="C2624" s="31" t="s">
        <v>1596</v>
      </c>
      <c r="D2624" s="610" t="str">
        <f t="shared" si="196"/>
        <v>Фото</v>
      </c>
      <c r="E2624" s="72" t="s">
        <v>351</v>
      </c>
      <c r="F2624" s="51">
        <v>2.2000000000000002</v>
      </c>
      <c r="G2624" s="48">
        <f t="shared" si="199"/>
        <v>82.06</v>
      </c>
      <c r="H2624" s="75"/>
      <c r="I2624" s="47">
        <f t="shared" si="200"/>
        <v>0</v>
      </c>
      <c r="J2624" s="47" t="s">
        <v>6436</v>
      </c>
      <c r="K2624" s="610"/>
      <c r="L2624" s="3"/>
    </row>
    <row r="2625" spans="1:12">
      <c r="A2625" s="9">
        <v>28200</v>
      </c>
      <c r="B2625" s="455" t="s">
        <v>133</v>
      </c>
      <c r="C2625" s="17" t="s">
        <v>1596</v>
      </c>
      <c r="D2625" s="610" t="str">
        <f t="shared" si="196"/>
        <v>Фото</v>
      </c>
      <c r="E2625" s="72" t="s">
        <v>351</v>
      </c>
      <c r="F2625" s="51">
        <v>2.2000000000000002</v>
      </c>
      <c r="G2625" s="48">
        <f t="shared" si="199"/>
        <v>82.06</v>
      </c>
      <c r="H2625" s="75"/>
      <c r="I2625" s="47">
        <f t="shared" si="200"/>
        <v>0</v>
      </c>
      <c r="J2625" s="47" t="s">
        <v>6435</v>
      </c>
      <c r="K2625" s="610"/>
      <c r="L2625" s="3"/>
    </row>
    <row r="2626" spans="1:12">
      <c r="A2626" s="6">
        <v>40302</v>
      </c>
      <c r="B2626" s="455" t="s">
        <v>133</v>
      </c>
      <c r="C2626" s="31" t="s">
        <v>1597</v>
      </c>
      <c r="D2626" s="610" t="str">
        <f t="shared" si="196"/>
        <v>Фото</v>
      </c>
      <c r="E2626" s="72" t="s">
        <v>351</v>
      </c>
      <c r="F2626" s="51">
        <v>2.2000000000000002</v>
      </c>
      <c r="G2626" s="48">
        <f t="shared" si="199"/>
        <v>82.06</v>
      </c>
      <c r="H2626" s="75"/>
      <c r="I2626" s="47">
        <f t="shared" si="200"/>
        <v>0</v>
      </c>
      <c r="J2626" s="47" t="s">
        <v>6434</v>
      </c>
      <c r="K2626" s="610"/>
      <c r="L2626" s="3"/>
    </row>
    <row r="2627" spans="1:12">
      <c r="A2627" s="10">
        <v>18246</v>
      </c>
      <c r="B2627" s="455" t="s">
        <v>133</v>
      </c>
      <c r="C2627" s="20" t="s">
        <v>1061</v>
      </c>
      <c r="D2627" s="610" t="str">
        <f t="shared" si="196"/>
        <v>Фото</v>
      </c>
      <c r="E2627" s="239" t="s">
        <v>351</v>
      </c>
      <c r="F2627" s="52">
        <v>3</v>
      </c>
      <c r="G2627" s="48">
        <f t="shared" si="199"/>
        <v>111.89999999999999</v>
      </c>
      <c r="H2627" s="77"/>
      <c r="I2627" s="47">
        <f t="shared" si="200"/>
        <v>0</v>
      </c>
      <c r="J2627" s="47" t="s">
        <v>6439</v>
      </c>
      <c r="K2627" s="610"/>
      <c r="L2627" s="3"/>
    </row>
    <row r="2628" spans="1:12">
      <c r="A2628" s="10">
        <v>11258</v>
      </c>
      <c r="B2628" s="326" t="s">
        <v>135</v>
      </c>
      <c r="C2628" s="32" t="s">
        <v>608</v>
      </c>
      <c r="D2628" s="610" t="str">
        <f t="shared" si="196"/>
        <v>Фото</v>
      </c>
      <c r="E2628" s="228" t="s">
        <v>351</v>
      </c>
      <c r="F2628" s="52">
        <v>5.5</v>
      </c>
      <c r="G2628" s="48">
        <f t="shared" si="199"/>
        <v>205.14999999999998</v>
      </c>
      <c r="H2628" s="77"/>
      <c r="I2628" s="47">
        <f t="shared" si="200"/>
        <v>0</v>
      </c>
      <c r="J2628" s="47" t="s">
        <v>6430</v>
      </c>
      <c r="K2628" s="610"/>
      <c r="L2628" s="3"/>
    </row>
    <row r="2629" spans="1:12">
      <c r="A2629" s="37">
        <v>12029</v>
      </c>
      <c r="B2629" s="455" t="s">
        <v>133</v>
      </c>
      <c r="C2629" s="481" t="s">
        <v>2604</v>
      </c>
      <c r="D2629" s="610" t="str">
        <f t="shared" si="196"/>
        <v>Фото</v>
      </c>
      <c r="E2629" s="235" t="s">
        <v>351</v>
      </c>
      <c r="F2629" s="65">
        <v>5.5</v>
      </c>
      <c r="G2629" s="48">
        <f t="shared" si="199"/>
        <v>205.14999999999998</v>
      </c>
      <c r="H2629" s="77"/>
      <c r="I2629" s="47">
        <f t="shared" si="200"/>
        <v>0</v>
      </c>
      <c r="J2629" s="47" t="s">
        <v>6429</v>
      </c>
      <c r="K2629" s="610"/>
      <c r="L2629" s="3"/>
    </row>
    <row r="2630" spans="1:12">
      <c r="A2630" s="37">
        <v>16255</v>
      </c>
      <c r="B2630" s="455" t="s">
        <v>133</v>
      </c>
      <c r="C2630" s="18" t="s">
        <v>3792</v>
      </c>
      <c r="D2630" s="610" t="str">
        <f t="shared" si="196"/>
        <v>Фото</v>
      </c>
      <c r="E2630" s="273" t="s">
        <v>351</v>
      </c>
      <c r="F2630" s="65">
        <v>18.5</v>
      </c>
      <c r="G2630" s="48">
        <f t="shared" si="199"/>
        <v>690.05</v>
      </c>
      <c r="H2630" s="77"/>
      <c r="I2630" s="47">
        <f t="shared" si="200"/>
        <v>0</v>
      </c>
      <c r="J2630" s="47" t="s">
        <v>5560</v>
      </c>
      <c r="K2630" s="610"/>
      <c r="L2630" s="3"/>
    </row>
    <row r="2631" spans="1:12">
      <c r="A2631" s="37">
        <v>16276</v>
      </c>
      <c r="B2631" s="458" t="s">
        <v>137</v>
      </c>
      <c r="C2631" s="18" t="s">
        <v>1062</v>
      </c>
      <c r="D2631" s="610" t="str">
        <f t="shared" ref="D2631:D2694" si="201">HYPERLINK(J2631,"Фото")</f>
        <v>Фото</v>
      </c>
      <c r="E2631" s="239" t="s">
        <v>351</v>
      </c>
      <c r="F2631" s="52">
        <v>1</v>
      </c>
      <c r="G2631" s="48">
        <f t="shared" si="199"/>
        <v>37.299999999999997</v>
      </c>
      <c r="H2631" s="77"/>
      <c r="I2631" s="47">
        <f t="shared" si="200"/>
        <v>0</v>
      </c>
      <c r="J2631" s="47" t="s">
        <v>6447</v>
      </c>
      <c r="K2631" s="610"/>
      <c r="L2631" s="3"/>
    </row>
    <row r="2632" spans="1:12">
      <c r="A2632" s="37">
        <v>16270</v>
      </c>
      <c r="B2632" s="24" t="s">
        <v>137</v>
      </c>
      <c r="C2632" s="18" t="s">
        <v>3217</v>
      </c>
      <c r="D2632" s="610" t="str">
        <f t="shared" si="201"/>
        <v>Фото</v>
      </c>
      <c r="E2632" s="235" t="s">
        <v>351</v>
      </c>
      <c r="F2632" s="65">
        <v>0.5</v>
      </c>
      <c r="G2632" s="48">
        <f t="shared" si="199"/>
        <v>18.649999999999999</v>
      </c>
      <c r="H2632" s="77"/>
      <c r="I2632" s="47">
        <f t="shared" si="200"/>
        <v>0</v>
      </c>
      <c r="J2632" s="47" t="s">
        <v>6448</v>
      </c>
      <c r="K2632" s="610"/>
      <c r="L2632" s="3"/>
    </row>
    <row r="2633" spans="1:12">
      <c r="A2633" s="37">
        <v>15084</v>
      </c>
      <c r="B2633" s="24" t="s">
        <v>137</v>
      </c>
      <c r="C2633" s="18" t="s">
        <v>2779</v>
      </c>
      <c r="D2633" s="610" t="str">
        <f t="shared" si="201"/>
        <v>Фото</v>
      </c>
      <c r="E2633" s="235" t="s">
        <v>351</v>
      </c>
      <c r="F2633" s="65">
        <v>5.5</v>
      </c>
      <c r="G2633" s="48">
        <f t="shared" si="199"/>
        <v>205.14999999999998</v>
      </c>
      <c r="H2633" s="77"/>
      <c r="I2633" s="47">
        <f t="shared" si="200"/>
        <v>0</v>
      </c>
      <c r="J2633" s="47" t="s">
        <v>6431</v>
      </c>
      <c r="K2633" s="610"/>
      <c r="L2633" s="3"/>
    </row>
    <row r="2634" spans="1:12">
      <c r="A2634" s="10">
        <v>18247</v>
      </c>
      <c r="B2634" s="24" t="s">
        <v>137</v>
      </c>
      <c r="C2634" s="20" t="s">
        <v>2941</v>
      </c>
      <c r="D2634" s="610" t="str">
        <f t="shared" si="201"/>
        <v>Фото</v>
      </c>
      <c r="E2634" s="235" t="s">
        <v>351</v>
      </c>
      <c r="F2634" s="52">
        <v>2.5</v>
      </c>
      <c r="G2634" s="48">
        <f t="shared" si="199"/>
        <v>93.25</v>
      </c>
      <c r="H2634" s="77"/>
      <c r="I2634" s="47">
        <f t="shared" si="200"/>
        <v>0</v>
      </c>
      <c r="J2634" s="47" t="s">
        <v>6417</v>
      </c>
      <c r="K2634" s="610"/>
      <c r="L2634" s="3"/>
    </row>
    <row r="2635" spans="1:12">
      <c r="A2635" s="37">
        <v>12816</v>
      </c>
      <c r="B2635" s="24" t="s">
        <v>137</v>
      </c>
      <c r="C2635" s="18" t="s">
        <v>2972</v>
      </c>
      <c r="D2635" s="610" t="str">
        <f t="shared" si="201"/>
        <v>Фото</v>
      </c>
      <c r="E2635" s="235" t="s">
        <v>351</v>
      </c>
      <c r="F2635" s="65">
        <v>2.5</v>
      </c>
      <c r="G2635" s="48">
        <f t="shared" si="199"/>
        <v>93.25</v>
      </c>
      <c r="H2635" s="77"/>
      <c r="I2635" s="47">
        <f t="shared" si="200"/>
        <v>0</v>
      </c>
      <c r="J2635" s="47" t="s">
        <v>8550</v>
      </c>
      <c r="K2635" s="610"/>
      <c r="L2635" s="3"/>
    </row>
    <row r="2636" spans="1:12">
      <c r="A2636" s="10">
        <v>18249</v>
      </c>
      <c r="B2636" s="24" t="s">
        <v>137</v>
      </c>
      <c r="C2636" s="20" t="s">
        <v>2971</v>
      </c>
      <c r="D2636" s="610" t="str">
        <f t="shared" si="201"/>
        <v>Фото</v>
      </c>
      <c r="E2636" s="239" t="s">
        <v>351</v>
      </c>
      <c r="F2636" s="52">
        <v>2</v>
      </c>
      <c r="G2636" s="48">
        <f t="shared" ref="G2636:G2657" si="202">I$2*F2636</f>
        <v>74.599999999999994</v>
      </c>
      <c r="H2636" s="77"/>
      <c r="I2636" s="47">
        <f t="shared" ref="I2636:I2657" si="203">F2636*H2636</f>
        <v>0</v>
      </c>
      <c r="J2636" s="47" t="s">
        <v>6419</v>
      </c>
      <c r="K2636" s="610"/>
      <c r="L2636" s="3"/>
    </row>
    <row r="2637" spans="1:12">
      <c r="A2637" s="10">
        <v>18250</v>
      </c>
      <c r="B2637" s="24" t="s">
        <v>137</v>
      </c>
      <c r="C2637" s="20" t="s">
        <v>2970</v>
      </c>
      <c r="D2637" s="610" t="str">
        <f t="shared" si="201"/>
        <v>Фото</v>
      </c>
      <c r="E2637" s="239" t="s">
        <v>351</v>
      </c>
      <c r="F2637" s="52">
        <v>2</v>
      </c>
      <c r="G2637" s="48">
        <f t="shared" si="202"/>
        <v>74.599999999999994</v>
      </c>
      <c r="H2637" s="75"/>
      <c r="I2637" s="47">
        <f t="shared" si="203"/>
        <v>0</v>
      </c>
      <c r="J2637" s="47" t="s">
        <v>6421</v>
      </c>
      <c r="K2637" s="610"/>
      <c r="L2637" s="3"/>
    </row>
    <row r="2638" spans="1:12">
      <c r="A2638" s="10">
        <v>18248</v>
      </c>
      <c r="B2638" s="24" t="s">
        <v>137</v>
      </c>
      <c r="C2638" s="32" t="s">
        <v>1839</v>
      </c>
      <c r="D2638" s="610" t="str">
        <f t="shared" si="201"/>
        <v>Фото</v>
      </c>
      <c r="E2638" s="239" t="s">
        <v>351</v>
      </c>
      <c r="F2638" s="52">
        <v>2.5</v>
      </c>
      <c r="G2638" s="48">
        <f t="shared" si="202"/>
        <v>93.25</v>
      </c>
      <c r="H2638" s="75"/>
      <c r="I2638" s="47">
        <f t="shared" si="203"/>
        <v>0</v>
      </c>
      <c r="J2638" s="47" t="s">
        <v>6418</v>
      </c>
      <c r="K2638" s="610"/>
      <c r="L2638" s="3"/>
    </row>
    <row r="2639" spans="1:12">
      <c r="A2639" s="6">
        <v>40178</v>
      </c>
      <c r="B2639" s="24" t="s">
        <v>137</v>
      </c>
      <c r="C2639" s="20" t="s">
        <v>1063</v>
      </c>
      <c r="D2639" s="610" t="str">
        <f t="shared" si="201"/>
        <v>Фото</v>
      </c>
      <c r="E2639" s="355" t="s">
        <v>351</v>
      </c>
      <c r="F2639" s="52">
        <v>4.5</v>
      </c>
      <c r="G2639" s="48">
        <f t="shared" si="202"/>
        <v>167.85</v>
      </c>
      <c r="H2639" s="75"/>
      <c r="I2639" s="47">
        <f t="shared" si="203"/>
        <v>0</v>
      </c>
      <c r="J2639" s="47" t="s">
        <v>5665</v>
      </c>
      <c r="K2639" s="610"/>
      <c r="L2639" s="3"/>
    </row>
    <row r="2640" spans="1:12">
      <c r="A2640" s="8">
        <v>18251</v>
      </c>
      <c r="B2640" s="23" t="s">
        <v>137</v>
      </c>
      <c r="C2640" s="20" t="s">
        <v>3131</v>
      </c>
      <c r="D2640" s="610" t="str">
        <f t="shared" si="201"/>
        <v>Фото</v>
      </c>
      <c r="E2640" s="72" t="s">
        <v>351</v>
      </c>
      <c r="F2640" s="51">
        <v>2.5</v>
      </c>
      <c r="G2640" s="48">
        <f t="shared" si="202"/>
        <v>93.25</v>
      </c>
      <c r="H2640" s="75"/>
      <c r="I2640" s="47">
        <f t="shared" si="203"/>
        <v>0</v>
      </c>
      <c r="J2640" s="47" t="s">
        <v>6425</v>
      </c>
      <c r="K2640" s="610"/>
      <c r="L2640" s="3"/>
    </row>
    <row r="2641" spans="1:12">
      <c r="A2641" s="8">
        <v>28382</v>
      </c>
      <c r="B2641" s="23" t="s">
        <v>137</v>
      </c>
      <c r="C2641" s="20" t="s">
        <v>1064</v>
      </c>
      <c r="D2641" s="610" t="str">
        <f t="shared" si="201"/>
        <v>Фото</v>
      </c>
      <c r="E2641" s="72" t="s">
        <v>351</v>
      </c>
      <c r="F2641" s="51">
        <v>4.5</v>
      </c>
      <c r="G2641" s="48">
        <f t="shared" si="202"/>
        <v>167.85</v>
      </c>
      <c r="H2641" s="75"/>
      <c r="I2641" s="47">
        <f t="shared" si="203"/>
        <v>0</v>
      </c>
      <c r="J2641" s="47" t="s">
        <v>6424</v>
      </c>
      <c r="K2641" s="610"/>
      <c r="L2641" s="3"/>
    </row>
    <row r="2642" spans="1:12">
      <c r="A2642" s="8">
        <v>18255</v>
      </c>
      <c r="B2642" s="23" t="s">
        <v>137</v>
      </c>
      <c r="C2642" s="20" t="s">
        <v>2968</v>
      </c>
      <c r="D2642" s="610" t="str">
        <f t="shared" si="201"/>
        <v>Фото</v>
      </c>
      <c r="E2642" s="72" t="s">
        <v>351</v>
      </c>
      <c r="F2642" s="51">
        <v>3</v>
      </c>
      <c r="G2642" s="48">
        <f t="shared" si="202"/>
        <v>111.89999999999999</v>
      </c>
      <c r="H2642" s="75"/>
      <c r="I2642" s="47">
        <f t="shared" si="203"/>
        <v>0</v>
      </c>
      <c r="J2642" s="47" t="s">
        <v>6422</v>
      </c>
      <c r="K2642" s="610"/>
      <c r="L2642" s="3"/>
    </row>
    <row r="2643" spans="1:12">
      <c r="A2643" s="8">
        <v>18256</v>
      </c>
      <c r="B2643" s="23" t="s">
        <v>137</v>
      </c>
      <c r="C2643" s="20" t="s">
        <v>2967</v>
      </c>
      <c r="D2643" s="610" t="str">
        <f t="shared" si="201"/>
        <v>Фото</v>
      </c>
      <c r="E2643" s="344" t="s">
        <v>351</v>
      </c>
      <c r="F2643" s="51">
        <v>5</v>
      </c>
      <c r="G2643" s="48">
        <f t="shared" si="202"/>
        <v>186.5</v>
      </c>
      <c r="H2643" s="75"/>
      <c r="I2643" s="47">
        <f t="shared" si="203"/>
        <v>0</v>
      </c>
      <c r="J2643" s="47" t="s">
        <v>6420</v>
      </c>
      <c r="K2643" s="610"/>
      <c r="L2643" s="3"/>
    </row>
    <row r="2644" spans="1:12">
      <c r="A2644" s="8">
        <v>18257</v>
      </c>
      <c r="B2644" s="23" t="s">
        <v>137</v>
      </c>
      <c r="C2644" s="20" t="s">
        <v>3078</v>
      </c>
      <c r="D2644" s="610" t="str">
        <f t="shared" si="201"/>
        <v>Фото</v>
      </c>
      <c r="E2644" s="533" t="s">
        <v>134</v>
      </c>
      <c r="F2644" s="51">
        <v>2.5</v>
      </c>
      <c r="G2644" s="48">
        <f t="shared" si="202"/>
        <v>93.25</v>
      </c>
      <c r="H2644" s="75"/>
      <c r="I2644" s="47">
        <f t="shared" si="203"/>
        <v>0</v>
      </c>
      <c r="J2644" s="47" t="s">
        <v>6423</v>
      </c>
      <c r="K2644" s="610"/>
      <c r="L2644" s="3"/>
    </row>
    <row r="2645" spans="1:12">
      <c r="A2645" s="10">
        <v>18237</v>
      </c>
      <c r="B2645" s="455" t="s">
        <v>133</v>
      </c>
      <c r="C2645" s="21" t="s">
        <v>1547</v>
      </c>
      <c r="D2645" s="610" t="str">
        <f t="shared" si="201"/>
        <v>Фото</v>
      </c>
      <c r="E2645" s="72" t="s">
        <v>351</v>
      </c>
      <c r="F2645" s="52">
        <v>24</v>
      </c>
      <c r="G2645" s="48">
        <f t="shared" si="202"/>
        <v>895.19999999999993</v>
      </c>
      <c r="H2645" s="75"/>
      <c r="I2645" s="47">
        <f t="shared" si="203"/>
        <v>0</v>
      </c>
      <c r="J2645" s="47" t="s">
        <v>5643</v>
      </c>
      <c r="K2645" s="610"/>
      <c r="L2645" s="3"/>
    </row>
    <row r="2646" spans="1:12">
      <c r="A2646" s="37">
        <v>16030</v>
      </c>
      <c r="B2646" s="24" t="s">
        <v>137</v>
      </c>
      <c r="C2646" s="18" t="s">
        <v>1548</v>
      </c>
      <c r="D2646" s="610" t="str">
        <f t="shared" si="201"/>
        <v>Фото</v>
      </c>
      <c r="E2646" s="235" t="s">
        <v>351</v>
      </c>
      <c r="F2646" s="65">
        <v>27</v>
      </c>
      <c r="G2646" s="48">
        <f t="shared" si="202"/>
        <v>1007.0999999999999</v>
      </c>
      <c r="H2646" s="75"/>
      <c r="I2646" s="47">
        <f t="shared" si="203"/>
        <v>0</v>
      </c>
      <c r="J2646" s="47" t="s">
        <v>5644</v>
      </c>
      <c r="K2646" s="610"/>
      <c r="L2646" s="3"/>
    </row>
    <row r="2647" spans="1:12">
      <c r="A2647" s="37">
        <v>16389</v>
      </c>
      <c r="B2647" s="455" t="s">
        <v>133</v>
      </c>
      <c r="C2647" s="18" t="s">
        <v>3386</v>
      </c>
      <c r="D2647" s="610" t="str">
        <f t="shared" si="201"/>
        <v>Фото</v>
      </c>
      <c r="E2647" s="235" t="s">
        <v>351</v>
      </c>
      <c r="F2647" s="65">
        <v>5.5</v>
      </c>
      <c r="G2647" s="48">
        <f t="shared" si="202"/>
        <v>205.14999999999998</v>
      </c>
      <c r="H2647" s="75"/>
      <c r="I2647" s="47">
        <f t="shared" si="203"/>
        <v>0</v>
      </c>
      <c r="J2647" s="47" t="s">
        <v>6440</v>
      </c>
      <c r="K2647" s="610"/>
      <c r="L2647" s="3"/>
    </row>
    <row r="2648" spans="1:12">
      <c r="A2648" s="8">
        <v>18258</v>
      </c>
      <c r="B2648" s="23" t="s">
        <v>137</v>
      </c>
      <c r="C2648" s="20" t="s">
        <v>1065</v>
      </c>
      <c r="D2648" s="610" t="str">
        <f t="shared" si="201"/>
        <v>Фото</v>
      </c>
      <c r="E2648" s="72" t="s">
        <v>351</v>
      </c>
      <c r="F2648" s="51">
        <v>2.5</v>
      </c>
      <c r="G2648" s="48">
        <f t="shared" si="202"/>
        <v>93.25</v>
      </c>
      <c r="H2648" s="75"/>
      <c r="I2648" s="47">
        <f t="shared" si="203"/>
        <v>0</v>
      </c>
      <c r="J2648" s="47" t="s">
        <v>6441</v>
      </c>
      <c r="K2648" s="610"/>
      <c r="L2648" s="3"/>
    </row>
    <row r="2649" spans="1:12">
      <c r="A2649" s="8">
        <v>40607</v>
      </c>
      <c r="B2649" s="2" t="s">
        <v>137</v>
      </c>
      <c r="C2649" s="20" t="s">
        <v>3207</v>
      </c>
      <c r="D2649" s="610" t="str">
        <f t="shared" si="201"/>
        <v>Фото</v>
      </c>
      <c r="E2649" s="355" t="s">
        <v>351</v>
      </c>
      <c r="F2649" s="51">
        <v>2.5</v>
      </c>
      <c r="G2649" s="48">
        <f t="shared" si="202"/>
        <v>93.25</v>
      </c>
      <c r="H2649" s="75"/>
      <c r="I2649" s="47">
        <f t="shared" si="203"/>
        <v>0</v>
      </c>
      <c r="J2649" s="47" t="s">
        <v>6445</v>
      </c>
      <c r="K2649" s="610"/>
      <c r="L2649" s="3"/>
    </row>
    <row r="2650" spans="1:12">
      <c r="A2650" s="8">
        <v>12923</v>
      </c>
      <c r="B2650" s="2" t="s">
        <v>137</v>
      </c>
      <c r="C2650" s="20" t="s">
        <v>3206</v>
      </c>
      <c r="D2650" s="610" t="str">
        <f t="shared" si="201"/>
        <v>Фото</v>
      </c>
      <c r="E2650" s="72" t="s">
        <v>351</v>
      </c>
      <c r="F2650" s="51">
        <v>2.5</v>
      </c>
      <c r="G2650" s="48">
        <f t="shared" si="202"/>
        <v>93.25</v>
      </c>
      <c r="H2650" s="75"/>
      <c r="I2650" s="47">
        <f t="shared" si="203"/>
        <v>0</v>
      </c>
      <c r="J2650" s="47" t="s">
        <v>8651</v>
      </c>
      <c r="K2650" s="610"/>
      <c r="L2650" s="3"/>
    </row>
    <row r="2651" spans="1:12">
      <c r="A2651" s="8">
        <v>18252</v>
      </c>
      <c r="B2651" s="23" t="s">
        <v>137</v>
      </c>
      <c r="C2651" s="20" t="s">
        <v>2957</v>
      </c>
      <c r="D2651" s="610" t="str">
        <f t="shared" si="201"/>
        <v>Фото</v>
      </c>
      <c r="E2651" s="72" t="s">
        <v>351</v>
      </c>
      <c r="F2651" s="51">
        <v>24</v>
      </c>
      <c r="G2651" s="48">
        <f t="shared" si="202"/>
        <v>895.19999999999993</v>
      </c>
      <c r="H2651" s="75"/>
      <c r="I2651" s="47">
        <f t="shared" si="203"/>
        <v>0</v>
      </c>
      <c r="J2651" s="47" t="s">
        <v>5650</v>
      </c>
      <c r="K2651" s="610"/>
      <c r="L2651" s="3"/>
    </row>
    <row r="2652" spans="1:12">
      <c r="A2652" s="8">
        <v>18253</v>
      </c>
      <c r="B2652" s="23" t="s">
        <v>137</v>
      </c>
      <c r="C2652" s="20" t="s">
        <v>2958</v>
      </c>
      <c r="D2652" s="610" t="str">
        <f t="shared" si="201"/>
        <v>Фото</v>
      </c>
      <c r="E2652" s="533" t="s">
        <v>134</v>
      </c>
      <c r="F2652" s="51">
        <v>9</v>
      </c>
      <c r="G2652" s="48">
        <f t="shared" si="202"/>
        <v>335.7</v>
      </c>
      <c r="H2652" s="75"/>
      <c r="I2652" s="47">
        <f t="shared" si="203"/>
        <v>0</v>
      </c>
      <c r="J2652" s="47" t="s">
        <v>5651</v>
      </c>
      <c r="K2652" s="610"/>
      <c r="L2652" s="3"/>
    </row>
    <row r="2653" spans="1:12">
      <c r="A2653" s="8">
        <v>18254</v>
      </c>
      <c r="B2653" s="23" t="s">
        <v>137</v>
      </c>
      <c r="C2653" s="20" t="s">
        <v>2959</v>
      </c>
      <c r="D2653" s="610" t="str">
        <f t="shared" si="201"/>
        <v>Фото</v>
      </c>
      <c r="E2653" s="344" t="s">
        <v>351</v>
      </c>
      <c r="F2653" s="51">
        <v>11</v>
      </c>
      <c r="G2653" s="48">
        <f t="shared" si="202"/>
        <v>410.29999999999995</v>
      </c>
      <c r="H2653" s="75"/>
      <c r="I2653" s="47">
        <f t="shared" si="203"/>
        <v>0</v>
      </c>
      <c r="J2653" s="47" t="s">
        <v>5652</v>
      </c>
      <c r="K2653" s="610"/>
      <c r="L2653" s="3"/>
    </row>
    <row r="2654" spans="1:12">
      <c r="A2654" s="8">
        <v>18270</v>
      </c>
      <c r="B2654" s="23" t="s">
        <v>137</v>
      </c>
      <c r="C2654" s="20" t="s">
        <v>1067</v>
      </c>
      <c r="D2654" s="610" t="str">
        <f t="shared" si="201"/>
        <v>Фото</v>
      </c>
      <c r="E2654" s="72" t="s">
        <v>351</v>
      </c>
      <c r="F2654" s="51">
        <v>13</v>
      </c>
      <c r="G2654" s="48">
        <f t="shared" si="202"/>
        <v>484.9</v>
      </c>
      <c r="H2654" s="75"/>
      <c r="I2654" s="47">
        <f t="shared" si="203"/>
        <v>0</v>
      </c>
      <c r="J2654" s="47" t="s">
        <v>5664</v>
      </c>
      <c r="K2654" s="610"/>
      <c r="L2654" s="3"/>
    </row>
    <row r="2655" spans="1:12">
      <c r="A2655" s="8">
        <v>18263</v>
      </c>
      <c r="B2655" s="455" t="s">
        <v>133</v>
      </c>
      <c r="C2655" s="20" t="s">
        <v>1068</v>
      </c>
      <c r="D2655" s="610" t="str">
        <f t="shared" si="201"/>
        <v>Фото</v>
      </c>
      <c r="E2655" s="72" t="s">
        <v>351</v>
      </c>
      <c r="F2655" s="51">
        <v>4</v>
      </c>
      <c r="G2655" s="48">
        <f t="shared" si="202"/>
        <v>149.19999999999999</v>
      </c>
      <c r="H2655" s="75"/>
      <c r="I2655" s="47">
        <f t="shared" si="203"/>
        <v>0</v>
      </c>
      <c r="J2655" s="47" t="s">
        <v>6432</v>
      </c>
      <c r="K2655" s="610"/>
      <c r="L2655" s="3"/>
    </row>
    <row r="2656" spans="1:12">
      <c r="A2656" s="37">
        <v>40698</v>
      </c>
      <c r="B2656" s="455" t="s">
        <v>133</v>
      </c>
      <c r="C2656" s="18" t="s">
        <v>3611</v>
      </c>
      <c r="D2656" s="610" t="str">
        <f t="shared" si="201"/>
        <v>Фото</v>
      </c>
      <c r="E2656" s="72" t="s">
        <v>351</v>
      </c>
      <c r="F2656" s="65">
        <v>1.5</v>
      </c>
      <c r="G2656" s="48">
        <f t="shared" si="202"/>
        <v>55.949999999999996</v>
      </c>
      <c r="H2656" s="77"/>
      <c r="I2656" s="47">
        <f t="shared" si="203"/>
        <v>0</v>
      </c>
      <c r="J2656" s="47" t="s">
        <v>8157</v>
      </c>
      <c r="K2656" s="610"/>
      <c r="L2656" s="3"/>
    </row>
    <row r="2657" spans="1:12">
      <c r="A2657" s="37">
        <v>16373</v>
      </c>
      <c r="B2657" s="24" t="s">
        <v>137</v>
      </c>
      <c r="C2657" s="18" t="s">
        <v>1069</v>
      </c>
      <c r="D2657" s="610" t="str">
        <f t="shared" si="201"/>
        <v>Фото</v>
      </c>
      <c r="E2657" s="235" t="s">
        <v>351</v>
      </c>
      <c r="F2657" s="65">
        <v>3</v>
      </c>
      <c r="G2657" s="48">
        <f t="shared" si="202"/>
        <v>111.89999999999999</v>
      </c>
      <c r="H2657" s="75"/>
      <c r="I2657" s="47">
        <f t="shared" si="203"/>
        <v>0</v>
      </c>
      <c r="J2657" s="47" t="s">
        <v>6433</v>
      </c>
      <c r="K2657" s="610"/>
      <c r="L2657" s="3"/>
    </row>
    <row r="2658" spans="1:12" ht="17.399999999999999">
      <c r="A2658" s="175"/>
      <c r="B2658" s="130"/>
      <c r="C2658" s="176" t="s">
        <v>189</v>
      </c>
      <c r="D2658" s="610"/>
      <c r="E2658" s="258"/>
      <c r="F2658" s="177"/>
      <c r="G2658" s="178"/>
      <c r="H2658" s="180"/>
      <c r="I2658" s="136"/>
      <c r="J2658" s="136" t="e">
        <v>#N/A</v>
      </c>
      <c r="K2658" s="610"/>
      <c r="L2658" s="3"/>
    </row>
    <row r="2659" spans="1:12" ht="17.399999999999999">
      <c r="A2659" s="211"/>
      <c r="B2659" s="392" t="s">
        <v>1664</v>
      </c>
      <c r="C2659" s="393" t="s">
        <v>23</v>
      </c>
      <c r="D2659" s="610"/>
      <c r="E2659" s="394"/>
      <c r="F2659" s="213"/>
      <c r="G2659" s="214"/>
      <c r="H2659" s="215"/>
      <c r="I2659" s="216"/>
      <c r="J2659" s="216" t="e">
        <v>#N/A</v>
      </c>
      <c r="K2659" s="610"/>
      <c r="L2659" s="3"/>
    </row>
    <row r="2660" spans="1:12" ht="173.85" customHeight="1">
      <c r="A2660" s="6"/>
      <c r="C2660" s="100"/>
      <c r="D2660" s="610"/>
      <c r="E2660" s="238"/>
      <c r="F2660" s="104"/>
      <c r="G2660" s="105"/>
      <c r="H2660" s="119"/>
      <c r="I2660" s="107"/>
      <c r="J2660" s="107" t="e">
        <v>#N/A</v>
      </c>
      <c r="K2660" s="610"/>
      <c r="L2660" s="3"/>
    </row>
    <row r="2661" spans="1:12">
      <c r="A2661" s="37">
        <v>16013</v>
      </c>
      <c r="B2661" s="6" t="s">
        <v>137</v>
      </c>
      <c r="C2661" s="21" t="s">
        <v>3400</v>
      </c>
      <c r="D2661" s="610" t="str">
        <f t="shared" si="201"/>
        <v>Фото</v>
      </c>
      <c r="E2661" s="239" t="s">
        <v>351</v>
      </c>
      <c r="F2661" s="65">
        <v>6</v>
      </c>
      <c r="G2661" s="48">
        <f t="shared" ref="G2661:G2692" si="204">I$2*F2661</f>
        <v>223.79999999999998</v>
      </c>
      <c r="H2661" s="77"/>
      <c r="I2661" s="47">
        <f t="shared" ref="I2661:I2692" si="205">F2661*H2661</f>
        <v>0</v>
      </c>
      <c r="J2661" s="47" t="s">
        <v>7764</v>
      </c>
      <c r="K2661" s="610"/>
      <c r="L2661" s="3"/>
    </row>
    <row r="2662" spans="1:12">
      <c r="A2662" s="37">
        <v>16011</v>
      </c>
      <c r="B2662" s="23" t="s">
        <v>137</v>
      </c>
      <c r="C2662" s="21" t="s">
        <v>4411</v>
      </c>
      <c r="D2662" s="610" t="str">
        <f t="shared" si="201"/>
        <v>Фото</v>
      </c>
      <c r="E2662" s="239" t="s">
        <v>351</v>
      </c>
      <c r="F2662" s="65">
        <v>9.5</v>
      </c>
      <c r="G2662" s="48">
        <f t="shared" si="204"/>
        <v>354.34999999999997</v>
      </c>
      <c r="H2662" s="77"/>
      <c r="I2662" s="47">
        <f t="shared" si="205"/>
        <v>0</v>
      </c>
      <c r="J2662" s="47" t="s">
        <v>6259</v>
      </c>
      <c r="K2662" s="610"/>
      <c r="L2662" s="3"/>
    </row>
    <row r="2663" spans="1:12">
      <c r="A2663" s="37">
        <v>16010</v>
      </c>
      <c r="B2663" s="323" t="s">
        <v>135</v>
      </c>
      <c r="C2663" s="21" t="s">
        <v>2204</v>
      </c>
      <c r="D2663" s="610" t="str">
        <f t="shared" si="201"/>
        <v>Фото</v>
      </c>
      <c r="E2663" s="566" t="s">
        <v>351</v>
      </c>
      <c r="F2663" s="65">
        <v>14.5</v>
      </c>
      <c r="G2663" s="48">
        <f t="shared" si="204"/>
        <v>540.84999999999991</v>
      </c>
      <c r="H2663" s="77"/>
      <c r="I2663" s="47">
        <f t="shared" si="205"/>
        <v>0</v>
      </c>
      <c r="J2663" s="47" t="s">
        <v>5546</v>
      </c>
      <c r="K2663" s="610"/>
      <c r="L2663" s="3"/>
    </row>
    <row r="2664" spans="1:12">
      <c r="A2664" s="37">
        <v>16014</v>
      </c>
      <c r="B2664" s="6" t="s">
        <v>137</v>
      </c>
      <c r="C2664" s="21" t="s">
        <v>2350</v>
      </c>
      <c r="D2664" s="610" t="str">
        <f t="shared" si="201"/>
        <v>Фото</v>
      </c>
      <c r="E2664" s="331" t="s">
        <v>351</v>
      </c>
      <c r="F2664" s="65">
        <v>6</v>
      </c>
      <c r="G2664" s="48">
        <f t="shared" si="204"/>
        <v>223.79999999999998</v>
      </c>
      <c r="H2664" s="77"/>
      <c r="I2664" s="47">
        <f t="shared" si="205"/>
        <v>0</v>
      </c>
      <c r="J2664" s="47" t="s">
        <v>7845</v>
      </c>
      <c r="K2664" s="610"/>
      <c r="L2664" s="3"/>
    </row>
    <row r="2665" spans="1:12">
      <c r="A2665" s="37">
        <v>16012</v>
      </c>
      <c r="B2665" s="6" t="s">
        <v>137</v>
      </c>
      <c r="C2665" s="21" t="s">
        <v>2154</v>
      </c>
      <c r="D2665" s="610" t="str">
        <f t="shared" si="201"/>
        <v>Фото</v>
      </c>
      <c r="E2665" s="239" t="s">
        <v>351</v>
      </c>
      <c r="F2665" s="65">
        <v>7</v>
      </c>
      <c r="G2665" s="48">
        <f t="shared" si="204"/>
        <v>261.09999999999997</v>
      </c>
      <c r="H2665" s="77"/>
      <c r="I2665" s="47">
        <f t="shared" si="205"/>
        <v>0</v>
      </c>
      <c r="J2665" s="47" t="s">
        <v>7763</v>
      </c>
      <c r="K2665" s="610"/>
      <c r="L2665" s="3"/>
    </row>
    <row r="2666" spans="1:12">
      <c r="A2666" s="37">
        <v>12764</v>
      </c>
      <c r="B2666" s="6" t="s">
        <v>137</v>
      </c>
      <c r="C2666" s="21" t="s">
        <v>2780</v>
      </c>
      <c r="D2666" s="610" t="str">
        <f t="shared" si="201"/>
        <v>Фото</v>
      </c>
      <c r="E2666" s="239" t="s">
        <v>351</v>
      </c>
      <c r="F2666" s="65">
        <v>5.5</v>
      </c>
      <c r="G2666" s="48">
        <f t="shared" si="204"/>
        <v>205.14999999999998</v>
      </c>
      <c r="H2666" s="77"/>
      <c r="I2666" s="47">
        <f t="shared" si="205"/>
        <v>0</v>
      </c>
      <c r="J2666" s="47" t="s">
        <v>8501</v>
      </c>
      <c r="K2666" s="610"/>
      <c r="L2666" s="3"/>
    </row>
    <row r="2667" spans="1:12">
      <c r="A2667" s="37">
        <v>28236</v>
      </c>
      <c r="B2667" s="6" t="s">
        <v>137</v>
      </c>
      <c r="C2667" s="21" t="s">
        <v>2292</v>
      </c>
      <c r="D2667" s="610" t="str">
        <f t="shared" si="201"/>
        <v>Фото</v>
      </c>
      <c r="E2667" s="239" t="s">
        <v>351</v>
      </c>
      <c r="F2667" s="65">
        <v>23</v>
      </c>
      <c r="G2667" s="48">
        <f t="shared" si="204"/>
        <v>857.9</v>
      </c>
      <c r="H2667" s="77"/>
      <c r="I2667" s="47">
        <f t="shared" si="205"/>
        <v>0</v>
      </c>
      <c r="J2667" s="47" t="s">
        <v>7804</v>
      </c>
      <c r="K2667" s="610"/>
      <c r="L2667" s="3"/>
    </row>
    <row r="2668" spans="1:12">
      <c r="A2668" s="37">
        <v>28239</v>
      </c>
      <c r="B2668" s="6" t="s">
        <v>137</v>
      </c>
      <c r="C2668" s="21" t="s">
        <v>2442</v>
      </c>
      <c r="D2668" s="610" t="str">
        <f t="shared" si="201"/>
        <v>Фото</v>
      </c>
      <c r="E2668" s="239" t="s">
        <v>351</v>
      </c>
      <c r="F2668" s="65">
        <v>24</v>
      </c>
      <c r="G2668" s="48">
        <f t="shared" si="204"/>
        <v>895.19999999999993</v>
      </c>
      <c r="H2668" s="77"/>
      <c r="I2668" s="47">
        <f t="shared" si="205"/>
        <v>0</v>
      </c>
      <c r="J2668" s="47" t="s">
        <v>7966</v>
      </c>
      <c r="K2668" s="610"/>
      <c r="L2668" s="3"/>
    </row>
    <row r="2669" spans="1:12">
      <c r="A2669" s="6">
        <v>12753</v>
      </c>
      <c r="B2669" s="23" t="s">
        <v>137</v>
      </c>
      <c r="C2669" s="17" t="s">
        <v>3076</v>
      </c>
      <c r="D2669" s="610" t="str">
        <f t="shared" si="201"/>
        <v>Фото</v>
      </c>
      <c r="E2669" s="72" t="s">
        <v>351</v>
      </c>
      <c r="F2669" s="51">
        <v>24</v>
      </c>
      <c r="G2669" s="48">
        <f t="shared" si="204"/>
        <v>895.19999999999993</v>
      </c>
      <c r="H2669" s="75"/>
      <c r="I2669" s="47">
        <f t="shared" si="205"/>
        <v>0</v>
      </c>
      <c r="J2669" s="47" t="s">
        <v>8490</v>
      </c>
      <c r="K2669" s="610"/>
      <c r="L2669" s="3"/>
    </row>
    <row r="2670" spans="1:12">
      <c r="A2670" s="6">
        <v>12894</v>
      </c>
      <c r="B2670" s="23" t="s">
        <v>137</v>
      </c>
      <c r="C2670" s="17" t="s">
        <v>3081</v>
      </c>
      <c r="D2670" s="610" t="str">
        <f t="shared" si="201"/>
        <v>Фото</v>
      </c>
      <c r="E2670" s="533" t="s">
        <v>134</v>
      </c>
      <c r="F2670" s="51">
        <v>42</v>
      </c>
      <c r="G2670" s="48">
        <f t="shared" si="204"/>
        <v>1566.6</v>
      </c>
      <c r="H2670" s="75"/>
      <c r="I2670" s="47">
        <f t="shared" si="205"/>
        <v>0</v>
      </c>
      <c r="J2670" s="47" t="s">
        <v>8623</v>
      </c>
      <c r="K2670" s="610"/>
      <c r="L2670" s="3"/>
    </row>
    <row r="2671" spans="1:12">
      <c r="A2671" s="37">
        <v>33060</v>
      </c>
      <c r="B2671" s="23" t="s">
        <v>137</v>
      </c>
      <c r="C2671" s="18" t="s">
        <v>4187</v>
      </c>
      <c r="D2671" s="610" t="str">
        <f t="shared" si="201"/>
        <v>Фото</v>
      </c>
      <c r="E2671" s="72" t="s">
        <v>351</v>
      </c>
      <c r="F2671" s="65">
        <v>5</v>
      </c>
      <c r="G2671" s="48">
        <f t="shared" si="204"/>
        <v>186.5</v>
      </c>
      <c r="H2671" s="77"/>
      <c r="I2671" s="47">
        <f t="shared" si="205"/>
        <v>0</v>
      </c>
      <c r="J2671" s="47" t="s">
        <v>6271</v>
      </c>
      <c r="K2671" s="610"/>
      <c r="L2671" s="3"/>
    </row>
    <row r="2672" spans="1:12">
      <c r="A2672" s="37">
        <v>16022</v>
      </c>
      <c r="B2672" s="24" t="s">
        <v>137</v>
      </c>
      <c r="C2672" s="18" t="s">
        <v>3826</v>
      </c>
      <c r="D2672" s="610" t="str">
        <f t="shared" si="201"/>
        <v>Фото</v>
      </c>
      <c r="E2672" s="235" t="s">
        <v>351</v>
      </c>
      <c r="F2672" s="65">
        <v>3</v>
      </c>
      <c r="G2672" s="48">
        <f t="shared" si="204"/>
        <v>111.89999999999999</v>
      </c>
      <c r="H2672" s="77"/>
      <c r="I2672" s="47">
        <f t="shared" si="205"/>
        <v>0</v>
      </c>
      <c r="J2672" s="47" t="s">
        <v>6315</v>
      </c>
      <c r="K2672" s="610"/>
      <c r="L2672" s="3"/>
    </row>
    <row r="2673" spans="1:12">
      <c r="A2673" s="8">
        <v>40082</v>
      </c>
      <c r="B2673" s="320" t="s">
        <v>142</v>
      </c>
      <c r="C2673" s="21" t="s">
        <v>150</v>
      </c>
      <c r="D2673" s="610" t="str">
        <f t="shared" si="201"/>
        <v>Фото</v>
      </c>
      <c r="E2673" s="578" t="s">
        <v>134</v>
      </c>
      <c r="F2673" s="51">
        <v>28</v>
      </c>
      <c r="G2673" s="48">
        <f t="shared" si="204"/>
        <v>1044.3999999999999</v>
      </c>
      <c r="H2673" s="77"/>
      <c r="I2673" s="47">
        <f t="shared" si="205"/>
        <v>0</v>
      </c>
      <c r="J2673" s="47" t="s">
        <v>5527</v>
      </c>
      <c r="K2673" s="610"/>
      <c r="L2673" s="3"/>
    </row>
    <row r="2674" spans="1:12">
      <c r="A2674" s="37">
        <v>40294</v>
      </c>
      <c r="B2674" s="333" t="s">
        <v>135</v>
      </c>
      <c r="C2674" s="18" t="s">
        <v>159</v>
      </c>
      <c r="D2674" s="610" t="str">
        <f t="shared" si="201"/>
        <v>Фото</v>
      </c>
      <c r="E2674" s="329" t="s">
        <v>351</v>
      </c>
      <c r="F2674" s="65">
        <v>11.5</v>
      </c>
      <c r="G2674" s="48">
        <f t="shared" si="204"/>
        <v>428.95</v>
      </c>
      <c r="H2674" s="77"/>
      <c r="I2674" s="47">
        <f t="shared" si="205"/>
        <v>0</v>
      </c>
      <c r="J2674" s="47" t="s">
        <v>8107</v>
      </c>
      <c r="K2674" s="610"/>
      <c r="L2674" s="3"/>
    </row>
    <row r="2675" spans="1:12">
      <c r="A2675" s="37">
        <v>16042</v>
      </c>
      <c r="B2675" s="24" t="s">
        <v>137</v>
      </c>
      <c r="C2675" s="18" t="s">
        <v>1799</v>
      </c>
      <c r="D2675" s="610" t="str">
        <f t="shared" si="201"/>
        <v>Фото</v>
      </c>
      <c r="E2675" s="235" t="s">
        <v>351</v>
      </c>
      <c r="F2675" s="65">
        <v>6.5</v>
      </c>
      <c r="G2675" s="48">
        <f t="shared" si="204"/>
        <v>242.45</v>
      </c>
      <c r="H2675" s="77"/>
      <c r="I2675" s="47">
        <f t="shared" si="205"/>
        <v>0</v>
      </c>
      <c r="J2675" s="47" t="s">
        <v>6258</v>
      </c>
      <c r="K2675" s="610"/>
      <c r="L2675" s="3"/>
    </row>
    <row r="2676" spans="1:12">
      <c r="A2676" s="8">
        <v>28201</v>
      </c>
      <c r="B2676" s="455" t="s">
        <v>133</v>
      </c>
      <c r="C2676" s="21" t="s">
        <v>2293</v>
      </c>
      <c r="D2676" s="610" t="str">
        <f t="shared" si="201"/>
        <v>Фото</v>
      </c>
      <c r="E2676" s="252" t="s">
        <v>351</v>
      </c>
      <c r="F2676" s="51">
        <v>11.5</v>
      </c>
      <c r="G2676" s="48">
        <f t="shared" si="204"/>
        <v>428.95</v>
      </c>
      <c r="H2676" s="77"/>
      <c r="I2676" s="47">
        <f t="shared" si="205"/>
        <v>0</v>
      </c>
      <c r="J2676" s="47" t="s">
        <v>5528</v>
      </c>
      <c r="K2676" s="610"/>
      <c r="L2676" s="3"/>
    </row>
    <row r="2677" spans="1:12">
      <c r="A2677" s="8">
        <v>11551</v>
      </c>
      <c r="B2677" s="7" t="s">
        <v>137</v>
      </c>
      <c r="C2677" s="21" t="s">
        <v>695</v>
      </c>
      <c r="D2677" s="610" t="str">
        <f t="shared" si="201"/>
        <v>Фото</v>
      </c>
      <c r="E2677" s="294" t="s">
        <v>351</v>
      </c>
      <c r="F2677" s="51">
        <v>7</v>
      </c>
      <c r="G2677" s="48">
        <f t="shared" si="204"/>
        <v>261.09999999999997</v>
      </c>
      <c r="H2677" s="77"/>
      <c r="I2677" s="47">
        <f t="shared" si="205"/>
        <v>0</v>
      </c>
      <c r="J2677" s="47" t="s">
        <v>5529</v>
      </c>
      <c r="K2677" s="610"/>
      <c r="L2677" s="3"/>
    </row>
    <row r="2678" spans="1:12">
      <c r="A2678" s="8">
        <v>40696</v>
      </c>
      <c r="B2678" s="24" t="s">
        <v>137</v>
      </c>
      <c r="C2678" s="21" t="s">
        <v>2367</v>
      </c>
      <c r="D2678" s="610" t="str">
        <f t="shared" si="201"/>
        <v>Фото</v>
      </c>
      <c r="E2678" s="252" t="s">
        <v>351</v>
      </c>
      <c r="F2678" s="51">
        <v>32</v>
      </c>
      <c r="G2678" s="48">
        <f t="shared" si="204"/>
        <v>1193.5999999999999</v>
      </c>
      <c r="H2678" s="77"/>
      <c r="I2678" s="47">
        <f t="shared" si="205"/>
        <v>0</v>
      </c>
      <c r="J2678" s="47" t="s">
        <v>5526</v>
      </c>
      <c r="K2678" s="610"/>
      <c r="L2678" s="3"/>
    </row>
    <row r="2679" spans="1:12">
      <c r="A2679" s="8">
        <v>12189</v>
      </c>
      <c r="B2679" s="9" t="s">
        <v>32</v>
      </c>
      <c r="C2679" s="21" t="s">
        <v>2586</v>
      </c>
      <c r="D2679" s="610" t="str">
        <f t="shared" si="201"/>
        <v>Фото</v>
      </c>
      <c r="E2679" s="571" t="s">
        <v>134</v>
      </c>
      <c r="F2679" s="51">
        <v>35</v>
      </c>
      <c r="G2679" s="48">
        <f t="shared" si="204"/>
        <v>1305.5</v>
      </c>
      <c r="H2679" s="77"/>
      <c r="I2679" s="47">
        <f t="shared" si="205"/>
        <v>0</v>
      </c>
      <c r="J2679" s="47" t="s">
        <v>8308</v>
      </c>
      <c r="K2679" s="610"/>
      <c r="L2679" s="3"/>
    </row>
    <row r="2680" spans="1:12">
      <c r="A2680" s="37">
        <v>16052</v>
      </c>
      <c r="B2680" s="24" t="s">
        <v>137</v>
      </c>
      <c r="C2680" s="18" t="s">
        <v>3636</v>
      </c>
      <c r="D2680" s="610" t="str">
        <f t="shared" si="201"/>
        <v>Фото</v>
      </c>
      <c r="E2680" s="239" t="s">
        <v>351</v>
      </c>
      <c r="F2680" s="65">
        <v>19</v>
      </c>
      <c r="G2680" s="48">
        <f t="shared" si="204"/>
        <v>708.69999999999993</v>
      </c>
      <c r="H2680" s="77"/>
      <c r="I2680" s="47">
        <f t="shared" si="205"/>
        <v>0</v>
      </c>
      <c r="J2680" s="47" t="s">
        <v>6261</v>
      </c>
      <c r="K2680" s="610"/>
      <c r="L2680" s="3"/>
    </row>
    <row r="2681" spans="1:12">
      <c r="A2681" s="10">
        <v>29951</v>
      </c>
      <c r="B2681" s="24" t="s">
        <v>137</v>
      </c>
      <c r="C2681" s="17" t="s">
        <v>4472</v>
      </c>
      <c r="D2681" s="610" t="str">
        <f t="shared" si="201"/>
        <v>Фото</v>
      </c>
      <c r="E2681" s="235" t="s">
        <v>351</v>
      </c>
      <c r="F2681" s="52">
        <v>6.5</v>
      </c>
      <c r="G2681" s="48">
        <f t="shared" si="204"/>
        <v>242.45</v>
      </c>
      <c r="H2681" s="76"/>
      <c r="I2681" s="47">
        <f t="shared" si="205"/>
        <v>0</v>
      </c>
      <c r="J2681" s="47" t="s">
        <v>6471</v>
      </c>
      <c r="K2681" s="610"/>
      <c r="L2681" s="3"/>
    </row>
    <row r="2682" spans="1:12">
      <c r="A2682" s="37">
        <v>12378</v>
      </c>
      <c r="B2682" s="7" t="s">
        <v>137</v>
      </c>
      <c r="C2682" s="18" t="s">
        <v>2940</v>
      </c>
      <c r="D2682" s="610" t="str">
        <f t="shared" si="201"/>
        <v>Фото</v>
      </c>
      <c r="E2682" s="239" t="s">
        <v>351</v>
      </c>
      <c r="F2682" s="65">
        <v>6.5</v>
      </c>
      <c r="G2682" s="48">
        <f t="shared" si="204"/>
        <v>242.45</v>
      </c>
      <c r="H2682" s="77"/>
      <c r="I2682" s="47">
        <f t="shared" si="205"/>
        <v>0</v>
      </c>
      <c r="J2682" s="47" t="s">
        <v>6472</v>
      </c>
      <c r="K2682" s="610"/>
      <c r="L2682" s="3"/>
    </row>
    <row r="2683" spans="1:12">
      <c r="A2683" s="37">
        <v>16046</v>
      </c>
      <c r="B2683" s="24" t="s">
        <v>137</v>
      </c>
      <c r="C2683" s="18" t="s">
        <v>1073</v>
      </c>
      <c r="D2683" s="610" t="str">
        <f t="shared" si="201"/>
        <v>Фото</v>
      </c>
      <c r="E2683" s="239" t="s">
        <v>351</v>
      </c>
      <c r="F2683" s="65">
        <v>1.5</v>
      </c>
      <c r="G2683" s="48">
        <f t="shared" si="204"/>
        <v>55.949999999999996</v>
      </c>
      <c r="H2683" s="77"/>
      <c r="I2683" s="47">
        <f t="shared" si="205"/>
        <v>0</v>
      </c>
      <c r="J2683" s="47" t="s">
        <v>6310</v>
      </c>
      <c r="K2683" s="610"/>
      <c r="L2683" s="3"/>
    </row>
    <row r="2684" spans="1:12" ht="14.4">
      <c r="A2684" s="37">
        <v>40498</v>
      </c>
      <c r="B2684" s="24" t="s">
        <v>137</v>
      </c>
      <c r="C2684" s="18" t="s">
        <v>1074</v>
      </c>
      <c r="D2684" s="610" t="str">
        <f t="shared" si="201"/>
        <v>Фото</v>
      </c>
      <c r="E2684" s="239" t="s">
        <v>351</v>
      </c>
      <c r="F2684" s="64">
        <v>1.5</v>
      </c>
      <c r="G2684" s="48">
        <f t="shared" si="204"/>
        <v>55.949999999999996</v>
      </c>
      <c r="H2684" s="77"/>
      <c r="I2684" s="47">
        <f t="shared" si="205"/>
        <v>0</v>
      </c>
      <c r="J2684" s="47" t="s">
        <v>8446</v>
      </c>
      <c r="K2684" s="610"/>
      <c r="L2684" s="3"/>
    </row>
    <row r="2685" spans="1:12">
      <c r="A2685" s="37">
        <v>16045</v>
      </c>
      <c r="B2685" s="24" t="s">
        <v>137</v>
      </c>
      <c r="C2685" s="18" t="s">
        <v>1075</v>
      </c>
      <c r="D2685" s="610" t="str">
        <f t="shared" si="201"/>
        <v>Фото</v>
      </c>
      <c r="E2685" s="239" t="s">
        <v>351</v>
      </c>
      <c r="F2685" s="65">
        <v>1.8</v>
      </c>
      <c r="G2685" s="48">
        <f t="shared" si="204"/>
        <v>67.14</v>
      </c>
      <c r="H2685" s="77"/>
      <c r="I2685" s="47">
        <f t="shared" si="205"/>
        <v>0</v>
      </c>
      <c r="J2685" s="47" t="s">
        <v>6309</v>
      </c>
      <c r="K2685" s="610"/>
      <c r="L2685" s="3"/>
    </row>
    <row r="2686" spans="1:12">
      <c r="A2686" s="6">
        <v>14439</v>
      </c>
      <c r="B2686" s="23" t="s">
        <v>137</v>
      </c>
      <c r="C2686" s="17" t="s">
        <v>1076</v>
      </c>
      <c r="D2686" s="610" t="str">
        <f t="shared" si="201"/>
        <v>Фото</v>
      </c>
      <c r="E2686" s="72" t="s">
        <v>351</v>
      </c>
      <c r="F2686" s="51">
        <v>3</v>
      </c>
      <c r="G2686" s="48">
        <f t="shared" si="204"/>
        <v>111.89999999999999</v>
      </c>
      <c r="H2686" s="77"/>
      <c r="I2686" s="47">
        <f t="shared" si="205"/>
        <v>0</v>
      </c>
      <c r="J2686" s="47" t="s">
        <v>6304</v>
      </c>
      <c r="K2686" s="610"/>
      <c r="L2686" s="3"/>
    </row>
    <row r="2687" spans="1:12">
      <c r="A2687" s="37">
        <v>12986</v>
      </c>
      <c r="B2687" s="23" t="s">
        <v>137</v>
      </c>
      <c r="C2687" s="21" t="s">
        <v>3439</v>
      </c>
      <c r="D2687" s="610" t="str">
        <f t="shared" si="201"/>
        <v>Фото</v>
      </c>
      <c r="E2687" s="228" t="s">
        <v>351</v>
      </c>
      <c r="F2687" s="49">
        <v>0.7</v>
      </c>
      <c r="G2687" s="48">
        <f t="shared" si="204"/>
        <v>26.109999999999996</v>
      </c>
      <c r="H2687" s="77"/>
      <c r="I2687" s="47">
        <f t="shared" si="205"/>
        <v>0</v>
      </c>
      <c r="J2687" s="47" t="s">
        <v>8706</v>
      </c>
      <c r="K2687" s="610"/>
      <c r="L2687" s="3"/>
    </row>
    <row r="2688" spans="1:12">
      <c r="A2688" s="37">
        <v>40299</v>
      </c>
      <c r="B2688" s="24" t="s">
        <v>137</v>
      </c>
      <c r="C2688" s="18" t="s">
        <v>1025</v>
      </c>
      <c r="D2688" s="610" t="str">
        <f t="shared" si="201"/>
        <v>Фото</v>
      </c>
      <c r="E2688" s="508" t="s">
        <v>351</v>
      </c>
      <c r="F2688" s="65">
        <v>1.8</v>
      </c>
      <c r="G2688" s="48">
        <f t="shared" si="204"/>
        <v>67.14</v>
      </c>
      <c r="H2688" s="75"/>
      <c r="I2688" s="47">
        <f t="shared" si="205"/>
        <v>0</v>
      </c>
      <c r="J2688" s="47" t="s">
        <v>8108</v>
      </c>
      <c r="K2688" s="610"/>
      <c r="L2688" s="3"/>
    </row>
    <row r="2689" spans="1:12">
      <c r="A2689" s="37">
        <v>14023</v>
      </c>
      <c r="B2689" s="24" t="s">
        <v>137</v>
      </c>
      <c r="C2689" s="18" t="s">
        <v>2542</v>
      </c>
      <c r="D2689" s="610" t="str">
        <f t="shared" si="201"/>
        <v>Фото</v>
      </c>
      <c r="E2689" s="239" t="s">
        <v>351</v>
      </c>
      <c r="F2689" s="49">
        <v>16</v>
      </c>
      <c r="G2689" s="48">
        <f t="shared" si="204"/>
        <v>596.79999999999995</v>
      </c>
      <c r="H2689" s="77"/>
      <c r="I2689" s="47">
        <f t="shared" si="205"/>
        <v>0</v>
      </c>
      <c r="J2689" s="47" t="s">
        <v>5545</v>
      </c>
      <c r="K2689" s="610"/>
      <c r="L2689" s="3"/>
    </row>
    <row r="2690" spans="1:12">
      <c r="A2690" s="37">
        <v>12841</v>
      </c>
      <c r="B2690" s="24" t="s">
        <v>137</v>
      </c>
      <c r="C2690" s="18" t="s">
        <v>2914</v>
      </c>
      <c r="D2690" s="610" t="str">
        <f t="shared" si="201"/>
        <v>Фото</v>
      </c>
      <c r="E2690" s="239" t="s">
        <v>351</v>
      </c>
      <c r="F2690" s="49">
        <v>13.5</v>
      </c>
      <c r="G2690" s="48">
        <f t="shared" si="204"/>
        <v>503.54999999999995</v>
      </c>
      <c r="H2690" s="77"/>
      <c r="I2690" s="47">
        <f t="shared" si="205"/>
        <v>0</v>
      </c>
      <c r="J2690" s="47" t="s">
        <v>8587</v>
      </c>
      <c r="K2690" s="610"/>
      <c r="L2690" s="3"/>
    </row>
    <row r="2691" spans="1:12">
      <c r="A2691" s="37">
        <v>11522</v>
      </c>
      <c r="B2691" s="313" t="s">
        <v>32</v>
      </c>
      <c r="C2691" s="21" t="s">
        <v>738</v>
      </c>
      <c r="D2691" s="610" t="str">
        <f t="shared" si="201"/>
        <v>Фото</v>
      </c>
      <c r="E2691" s="569" t="s">
        <v>134</v>
      </c>
      <c r="F2691" s="49">
        <v>35</v>
      </c>
      <c r="G2691" s="48">
        <f t="shared" si="204"/>
        <v>1305.5</v>
      </c>
      <c r="H2691" s="77"/>
      <c r="I2691" s="47">
        <f t="shared" si="205"/>
        <v>0</v>
      </c>
      <c r="J2691" s="47" t="s">
        <v>5515</v>
      </c>
      <c r="K2691" s="610"/>
      <c r="L2691" s="3"/>
    </row>
    <row r="2692" spans="1:12">
      <c r="A2692" s="8">
        <v>18277</v>
      </c>
      <c r="B2692" s="23" t="s">
        <v>137</v>
      </c>
      <c r="C2692" s="20" t="s">
        <v>4053</v>
      </c>
      <c r="D2692" s="610" t="str">
        <f t="shared" si="201"/>
        <v>Фото</v>
      </c>
      <c r="E2692" s="239" t="s">
        <v>351</v>
      </c>
      <c r="F2692" s="51">
        <v>3</v>
      </c>
      <c r="G2692" s="48">
        <f t="shared" si="204"/>
        <v>111.89999999999999</v>
      </c>
      <c r="H2692" s="77"/>
      <c r="I2692" s="47">
        <f t="shared" si="205"/>
        <v>0</v>
      </c>
      <c r="J2692" s="47" t="s">
        <v>6311</v>
      </c>
      <c r="K2692" s="610"/>
      <c r="L2692" s="3"/>
    </row>
    <row r="2693" spans="1:12">
      <c r="A2693" s="37">
        <v>16062</v>
      </c>
      <c r="B2693" s="24" t="s">
        <v>137</v>
      </c>
      <c r="C2693" s="18" t="s">
        <v>1078</v>
      </c>
      <c r="D2693" s="610" t="str">
        <f t="shared" si="201"/>
        <v>Фото</v>
      </c>
      <c r="E2693" s="239" t="s">
        <v>351</v>
      </c>
      <c r="F2693" s="49">
        <v>11</v>
      </c>
      <c r="G2693" s="48">
        <f t="shared" ref="G2693:G2724" si="206">I$2*F2693</f>
        <v>410.29999999999995</v>
      </c>
      <c r="H2693" s="77"/>
      <c r="I2693" s="47">
        <f t="shared" ref="I2693:I2724" si="207">F2693*H2693</f>
        <v>0</v>
      </c>
      <c r="J2693" s="47" t="s">
        <v>6262</v>
      </c>
      <c r="K2693" s="610"/>
      <c r="L2693" s="3"/>
    </row>
    <row r="2694" spans="1:12">
      <c r="A2694" s="37">
        <v>18284</v>
      </c>
      <c r="B2694" s="24" t="s">
        <v>137</v>
      </c>
      <c r="C2694" s="21" t="s">
        <v>3407</v>
      </c>
      <c r="D2694" s="610" t="str">
        <f t="shared" si="201"/>
        <v>Фото</v>
      </c>
      <c r="E2694" s="239" t="s">
        <v>351</v>
      </c>
      <c r="F2694" s="65">
        <v>4.5</v>
      </c>
      <c r="G2694" s="48">
        <f t="shared" si="206"/>
        <v>167.85</v>
      </c>
      <c r="H2694" s="77"/>
      <c r="I2694" s="47">
        <f t="shared" si="207"/>
        <v>0</v>
      </c>
      <c r="J2694" s="47" t="s">
        <v>6263</v>
      </c>
      <c r="K2694" s="610"/>
      <c r="L2694" s="3"/>
    </row>
    <row r="2695" spans="1:12" ht="14.4">
      <c r="A2695" s="37">
        <v>40542</v>
      </c>
      <c r="B2695" s="24" t="s">
        <v>137</v>
      </c>
      <c r="C2695" s="18" t="s">
        <v>3416</v>
      </c>
      <c r="D2695" s="610" t="str">
        <f t="shared" ref="D2695:D2758" si="208">HYPERLINK(J2695,"Фото")</f>
        <v>Фото</v>
      </c>
      <c r="E2695" s="239" t="s">
        <v>351</v>
      </c>
      <c r="F2695" s="63">
        <v>8.5</v>
      </c>
      <c r="G2695" s="48">
        <f t="shared" si="206"/>
        <v>317.04999999999995</v>
      </c>
      <c r="H2695" s="77"/>
      <c r="I2695" s="47">
        <f t="shared" si="207"/>
        <v>0</v>
      </c>
      <c r="J2695" s="47" t="s">
        <v>8443</v>
      </c>
      <c r="K2695" s="610"/>
      <c r="L2695" s="3"/>
    </row>
    <row r="2696" spans="1:12">
      <c r="A2696" s="37">
        <v>16077</v>
      </c>
      <c r="B2696" s="24" t="s">
        <v>137</v>
      </c>
      <c r="C2696" s="21" t="s">
        <v>4264</v>
      </c>
      <c r="D2696" s="610" t="str">
        <f t="shared" si="208"/>
        <v>Фото</v>
      </c>
      <c r="E2696" s="239" t="s">
        <v>351</v>
      </c>
      <c r="F2696" s="65">
        <v>13</v>
      </c>
      <c r="G2696" s="48">
        <f t="shared" si="206"/>
        <v>484.9</v>
      </c>
      <c r="H2696" s="77"/>
      <c r="I2696" s="47">
        <f t="shared" si="207"/>
        <v>0</v>
      </c>
      <c r="J2696" s="47" t="s">
        <v>5544</v>
      </c>
      <c r="K2696" s="610"/>
      <c r="L2696" s="3"/>
    </row>
    <row r="2697" spans="1:12">
      <c r="A2697" s="8">
        <v>11192</v>
      </c>
      <c r="B2697" s="353" t="s">
        <v>4412</v>
      </c>
      <c r="C2697" s="31" t="s">
        <v>1100</v>
      </c>
      <c r="D2697" s="610" t="str">
        <f t="shared" si="208"/>
        <v>Фото</v>
      </c>
      <c r="E2697" s="239" t="s">
        <v>351</v>
      </c>
      <c r="F2697" s="51">
        <v>14</v>
      </c>
      <c r="G2697" s="48">
        <f t="shared" si="206"/>
        <v>522.19999999999993</v>
      </c>
      <c r="H2697" s="77"/>
      <c r="I2697" s="47">
        <f t="shared" si="207"/>
        <v>0</v>
      </c>
      <c r="J2697" s="47" t="s">
        <v>5542</v>
      </c>
      <c r="K2697" s="610"/>
      <c r="L2697" s="3"/>
    </row>
    <row r="2698" spans="1:12">
      <c r="A2698" s="8">
        <v>34141</v>
      </c>
      <c r="B2698" s="455" t="s">
        <v>133</v>
      </c>
      <c r="C2698" s="17" t="s">
        <v>2294</v>
      </c>
      <c r="D2698" s="610" t="str">
        <f t="shared" si="208"/>
        <v>Фото</v>
      </c>
      <c r="E2698" s="566" t="s">
        <v>351</v>
      </c>
      <c r="F2698" s="51">
        <v>15</v>
      </c>
      <c r="G2698" s="48">
        <f t="shared" si="206"/>
        <v>559.5</v>
      </c>
      <c r="H2698" s="77"/>
      <c r="I2698" s="47">
        <f t="shared" si="207"/>
        <v>0</v>
      </c>
      <c r="J2698" s="47" t="s">
        <v>5543</v>
      </c>
      <c r="K2698" s="610"/>
      <c r="L2698" s="3"/>
    </row>
    <row r="2699" spans="1:12">
      <c r="A2699" s="6">
        <v>34005</v>
      </c>
      <c r="B2699" s="23" t="s">
        <v>137</v>
      </c>
      <c r="C2699" s="17" t="s">
        <v>1079</v>
      </c>
      <c r="D2699" s="610" t="str">
        <f t="shared" si="208"/>
        <v>Фото</v>
      </c>
      <c r="E2699" s="72" t="s">
        <v>351</v>
      </c>
      <c r="F2699" s="51">
        <v>2</v>
      </c>
      <c r="G2699" s="48">
        <f t="shared" si="206"/>
        <v>74.599999999999994</v>
      </c>
      <c r="H2699" s="75"/>
      <c r="I2699" s="47">
        <f t="shared" si="207"/>
        <v>0</v>
      </c>
      <c r="J2699" s="47" t="s">
        <v>6319</v>
      </c>
      <c r="K2699" s="610"/>
      <c r="L2699" s="3"/>
    </row>
    <row r="2700" spans="1:12">
      <c r="A2700" s="37">
        <v>16103</v>
      </c>
      <c r="B2700" s="333" t="s">
        <v>135</v>
      </c>
      <c r="C2700" s="18" t="s">
        <v>2295</v>
      </c>
      <c r="D2700" s="610" t="str">
        <f t="shared" si="208"/>
        <v>Фото</v>
      </c>
      <c r="E2700" s="239" t="s">
        <v>351</v>
      </c>
      <c r="F2700" s="65">
        <v>23</v>
      </c>
      <c r="G2700" s="48">
        <f t="shared" si="206"/>
        <v>857.9</v>
      </c>
      <c r="H2700" s="77"/>
      <c r="I2700" s="47">
        <f t="shared" si="207"/>
        <v>0</v>
      </c>
      <c r="J2700" s="47" t="s">
        <v>5535</v>
      </c>
      <c r="K2700" s="610"/>
      <c r="L2700" s="3"/>
    </row>
    <row r="2701" spans="1:12">
      <c r="A2701" s="6">
        <v>34140</v>
      </c>
      <c r="B2701" s="24" t="s">
        <v>137</v>
      </c>
      <c r="C2701" s="18" t="s">
        <v>2295</v>
      </c>
      <c r="D2701" s="610" t="str">
        <f t="shared" si="208"/>
        <v>Фото</v>
      </c>
      <c r="E2701" s="72" t="s">
        <v>351</v>
      </c>
      <c r="F2701" s="51">
        <v>16</v>
      </c>
      <c r="G2701" s="48">
        <f t="shared" si="206"/>
        <v>596.79999999999995</v>
      </c>
      <c r="H2701" s="75"/>
      <c r="I2701" s="47">
        <f t="shared" si="207"/>
        <v>0</v>
      </c>
      <c r="J2701" s="47" t="s">
        <v>5536</v>
      </c>
      <c r="K2701" s="610"/>
      <c r="L2701" s="3"/>
    </row>
    <row r="2702" spans="1:12">
      <c r="A2702" s="8">
        <v>12781</v>
      </c>
      <c r="B2702" s="455" t="s">
        <v>133</v>
      </c>
      <c r="C2702" s="20" t="s">
        <v>2787</v>
      </c>
      <c r="D2702" s="610" t="str">
        <f t="shared" si="208"/>
        <v>Фото</v>
      </c>
      <c r="E2702" s="72" t="s">
        <v>351</v>
      </c>
      <c r="F2702" s="51">
        <v>5.5</v>
      </c>
      <c r="G2702" s="48">
        <f t="shared" si="206"/>
        <v>205.14999999999998</v>
      </c>
      <c r="H2702" s="77"/>
      <c r="I2702" s="47">
        <f t="shared" si="207"/>
        <v>0</v>
      </c>
      <c r="J2702" s="47" t="s">
        <v>8518</v>
      </c>
      <c r="K2702" s="610"/>
    </row>
    <row r="2703" spans="1:12">
      <c r="A2703" s="6">
        <v>11558</v>
      </c>
      <c r="B2703" s="347" t="s">
        <v>538</v>
      </c>
      <c r="C2703" s="18" t="s">
        <v>698</v>
      </c>
      <c r="D2703" s="610" t="str">
        <f t="shared" si="208"/>
        <v>Фото</v>
      </c>
      <c r="E2703" s="227" t="s">
        <v>351</v>
      </c>
      <c r="F2703" s="51">
        <v>1.5</v>
      </c>
      <c r="G2703" s="48">
        <f t="shared" si="206"/>
        <v>55.949999999999996</v>
      </c>
      <c r="H2703" s="75"/>
      <c r="I2703" s="47">
        <f t="shared" si="207"/>
        <v>0</v>
      </c>
      <c r="J2703" s="47" t="s">
        <v>6325</v>
      </c>
      <c r="K2703" s="610"/>
      <c r="L2703" s="3"/>
    </row>
    <row r="2704" spans="1:12">
      <c r="A2704" s="37">
        <v>16127</v>
      </c>
      <c r="B2704" s="320" t="s">
        <v>140</v>
      </c>
      <c r="C2704" s="21" t="s">
        <v>1080</v>
      </c>
      <c r="D2704" s="610" t="str">
        <f t="shared" si="208"/>
        <v>Фото</v>
      </c>
      <c r="E2704" s="235" t="s">
        <v>351</v>
      </c>
      <c r="F2704" s="65">
        <v>2</v>
      </c>
      <c r="G2704" s="48">
        <f t="shared" si="206"/>
        <v>74.599999999999994</v>
      </c>
      <c r="H2704" s="75"/>
      <c r="I2704" s="47">
        <f t="shared" si="207"/>
        <v>0</v>
      </c>
      <c r="J2704" s="47" t="s">
        <v>6320</v>
      </c>
      <c r="K2704" s="610"/>
      <c r="L2704" s="3"/>
    </row>
    <row r="2705" spans="1:12">
      <c r="A2705" s="37">
        <v>16124</v>
      </c>
      <c r="B2705" s="320" t="s">
        <v>140</v>
      </c>
      <c r="C2705" s="21" t="s">
        <v>2071</v>
      </c>
      <c r="D2705" s="610" t="str">
        <f t="shared" si="208"/>
        <v>Фото</v>
      </c>
      <c r="E2705" s="235" t="s">
        <v>351</v>
      </c>
      <c r="F2705" s="65">
        <v>2</v>
      </c>
      <c r="G2705" s="48">
        <f t="shared" si="206"/>
        <v>74.599999999999994</v>
      </c>
      <c r="H2705" s="77"/>
      <c r="I2705" s="47">
        <f t="shared" si="207"/>
        <v>0</v>
      </c>
      <c r="J2705" s="47" t="s">
        <v>6321</v>
      </c>
      <c r="K2705" s="610"/>
      <c r="L2705" s="3"/>
    </row>
    <row r="2706" spans="1:12">
      <c r="A2706" s="37">
        <v>16125</v>
      </c>
      <c r="B2706" s="320" t="s">
        <v>140</v>
      </c>
      <c r="C2706" s="21" t="s">
        <v>2072</v>
      </c>
      <c r="D2706" s="610" t="str">
        <f t="shared" si="208"/>
        <v>Фото</v>
      </c>
      <c r="E2706" s="235" t="s">
        <v>351</v>
      </c>
      <c r="F2706" s="65">
        <v>2</v>
      </c>
      <c r="G2706" s="48">
        <f t="shared" si="206"/>
        <v>74.599999999999994</v>
      </c>
      <c r="H2706" s="77"/>
      <c r="I2706" s="47">
        <f t="shared" si="207"/>
        <v>0</v>
      </c>
      <c r="J2706" s="47" t="s">
        <v>6322</v>
      </c>
      <c r="K2706" s="610"/>
      <c r="L2706" s="3"/>
    </row>
    <row r="2707" spans="1:12">
      <c r="A2707" s="37">
        <v>16126</v>
      </c>
      <c r="B2707" s="320" t="s">
        <v>140</v>
      </c>
      <c r="C2707" s="21" t="s">
        <v>2073</v>
      </c>
      <c r="D2707" s="610" t="str">
        <f t="shared" si="208"/>
        <v>Фото</v>
      </c>
      <c r="E2707" s="235" t="s">
        <v>351</v>
      </c>
      <c r="F2707" s="65">
        <v>2</v>
      </c>
      <c r="G2707" s="48">
        <f t="shared" si="206"/>
        <v>74.599999999999994</v>
      </c>
      <c r="H2707" s="77"/>
      <c r="I2707" s="47">
        <f t="shared" si="207"/>
        <v>0</v>
      </c>
      <c r="J2707" s="47" t="s">
        <v>6323</v>
      </c>
      <c r="K2707" s="610"/>
      <c r="L2707" s="3"/>
    </row>
    <row r="2708" spans="1:12">
      <c r="A2708" s="8">
        <v>18279</v>
      </c>
      <c r="B2708" s="320" t="s">
        <v>140</v>
      </c>
      <c r="C2708" s="21" t="s">
        <v>1106</v>
      </c>
      <c r="D2708" s="610" t="str">
        <f t="shared" si="208"/>
        <v>Фото</v>
      </c>
      <c r="E2708" s="239" t="s">
        <v>351</v>
      </c>
      <c r="F2708" s="51">
        <v>2</v>
      </c>
      <c r="G2708" s="48">
        <f t="shared" si="206"/>
        <v>74.599999999999994</v>
      </c>
      <c r="H2708" s="77"/>
      <c r="I2708" s="47">
        <f t="shared" si="207"/>
        <v>0</v>
      </c>
      <c r="J2708" s="47" t="s">
        <v>6324</v>
      </c>
      <c r="K2708" s="610"/>
      <c r="L2708" s="3"/>
    </row>
    <row r="2709" spans="1:12">
      <c r="A2709" s="8">
        <v>16131</v>
      </c>
      <c r="B2709" s="2" t="s">
        <v>137</v>
      </c>
      <c r="C2709" s="32" t="s">
        <v>2953</v>
      </c>
      <c r="D2709" s="610" t="str">
        <f t="shared" si="208"/>
        <v>Фото</v>
      </c>
      <c r="E2709" s="235" t="s">
        <v>351</v>
      </c>
      <c r="F2709" s="51">
        <v>5</v>
      </c>
      <c r="G2709" s="48">
        <f t="shared" si="206"/>
        <v>186.5</v>
      </c>
      <c r="H2709" s="77"/>
      <c r="I2709" s="47">
        <f t="shared" si="207"/>
        <v>0</v>
      </c>
      <c r="J2709" s="47" t="s">
        <v>8104</v>
      </c>
      <c r="K2709" s="610"/>
      <c r="L2709" s="3"/>
    </row>
    <row r="2710" spans="1:12">
      <c r="A2710" s="37">
        <v>40395</v>
      </c>
      <c r="B2710" s="348" t="s">
        <v>32</v>
      </c>
      <c r="C2710" s="18" t="s">
        <v>4067</v>
      </c>
      <c r="D2710" s="610" t="str">
        <f t="shared" si="208"/>
        <v>Фото</v>
      </c>
      <c r="E2710" s="235" t="s">
        <v>351</v>
      </c>
      <c r="F2710" s="65">
        <v>9</v>
      </c>
      <c r="G2710" s="48">
        <f t="shared" si="206"/>
        <v>335.7</v>
      </c>
      <c r="H2710" s="77"/>
      <c r="I2710" s="47">
        <f t="shared" si="207"/>
        <v>0</v>
      </c>
      <c r="J2710" s="47" t="s">
        <v>6588</v>
      </c>
      <c r="K2710" s="610"/>
      <c r="L2710" s="3"/>
    </row>
    <row r="2711" spans="1:12">
      <c r="A2711" s="37">
        <v>11524</v>
      </c>
      <c r="B2711" s="2" t="s">
        <v>137</v>
      </c>
      <c r="C2711" s="18" t="s">
        <v>681</v>
      </c>
      <c r="D2711" s="610" t="str">
        <f t="shared" si="208"/>
        <v>Фото</v>
      </c>
      <c r="E2711" s="235" t="s">
        <v>351</v>
      </c>
      <c r="F2711" s="65">
        <v>2.5</v>
      </c>
      <c r="G2711" s="48">
        <f t="shared" si="206"/>
        <v>93.25</v>
      </c>
      <c r="H2711" s="77"/>
      <c r="I2711" s="47">
        <f t="shared" si="207"/>
        <v>0</v>
      </c>
      <c r="J2711" s="47" t="s">
        <v>6274</v>
      </c>
      <c r="K2711" s="610"/>
      <c r="L2711" s="3"/>
    </row>
    <row r="2712" spans="1:12">
      <c r="A2712" s="37">
        <v>11368</v>
      </c>
      <c r="B2712" s="2" t="s">
        <v>137</v>
      </c>
      <c r="C2712" s="18" t="s">
        <v>3174</v>
      </c>
      <c r="D2712" s="610" t="str">
        <f t="shared" si="208"/>
        <v>Фото</v>
      </c>
      <c r="E2712" s="235" t="s">
        <v>351</v>
      </c>
      <c r="F2712" s="65">
        <v>9</v>
      </c>
      <c r="G2712" s="48">
        <f t="shared" si="206"/>
        <v>335.7</v>
      </c>
      <c r="H2712" s="77"/>
      <c r="I2712" s="47">
        <f t="shared" si="207"/>
        <v>0</v>
      </c>
      <c r="J2712" s="47" t="s">
        <v>6273</v>
      </c>
      <c r="K2712" s="610"/>
      <c r="L2712" s="3"/>
    </row>
    <row r="2713" spans="1:12">
      <c r="A2713" s="6">
        <v>28375</v>
      </c>
      <c r="B2713" s="23" t="s">
        <v>137</v>
      </c>
      <c r="C2713" s="17" t="s">
        <v>1081</v>
      </c>
      <c r="D2713" s="610" t="str">
        <f t="shared" si="208"/>
        <v>Фото</v>
      </c>
      <c r="E2713" s="72" t="s">
        <v>351</v>
      </c>
      <c r="F2713" s="51">
        <v>3</v>
      </c>
      <c r="G2713" s="48">
        <f t="shared" si="206"/>
        <v>111.89999999999999</v>
      </c>
      <c r="H2713" s="77"/>
      <c r="I2713" s="47">
        <f t="shared" si="207"/>
        <v>0</v>
      </c>
      <c r="J2713" s="47" t="s">
        <v>6281</v>
      </c>
      <c r="K2713" s="610"/>
      <c r="L2713" s="3"/>
    </row>
    <row r="2714" spans="1:12">
      <c r="A2714" s="37">
        <v>16086</v>
      </c>
      <c r="B2714" s="24" t="s">
        <v>137</v>
      </c>
      <c r="C2714" s="18" t="s">
        <v>1082</v>
      </c>
      <c r="D2714" s="610" t="str">
        <f t="shared" si="208"/>
        <v>Фото</v>
      </c>
      <c r="E2714" s="235" t="s">
        <v>351</v>
      </c>
      <c r="F2714" s="65">
        <v>1.8</v>
      </c>
      <c r="G2714" s="48">
        <f t="shared" si="206"/>
        <v>67.14</v>
      </c>
      <c r="H2714" s="77"/>
      <c r="I2714" s="47">
        <f t="shared" si="207"/>
        <v>0</v>
      </c>
      <c r="J2714" s="47" t="s">
        <v>6329</v>
      </c>
      <c r="K2714" s="610"/>
      <c r="L2714" s="3"/>
    </row>
    <row r="2715" spans="1:12">
      <c r="A2715" s="37">
        <v>11595</v>
      </c>
      <c r="B2715" s="7" t="s">
        <v>137</v>
      </c>
      <c r="C2715" s="18" t="s">
        <v>4359</v>
      </c>
      <c r="D2715" s="610" t="str">
        <f t="shared" si="208"/>
        <v>Фото</v>
      </c>
      <c r="E2715" s="235" t="s">
        <v>351</v>
      </c>
      <c r="F2715" s="65">
        <v>2.2999999999999998</v>
      </c>
      <c r="G2715" s="48">
        <f t="shared" si="206"/>
        <v>85.789999999999992</v>
      </c>
      <c r="H2715" s="77"/>
      <c r="I2715" s="47">
        <f t="shared" si="207"/>
        <v>0</v>
      </c>
      <c r="J2715" s="47" t="s">
        <v>6328</v>
      </c>
      <c r="K2715" s="610"/>
      <c r="L2715" s="3"/>
    </row>
    <row r="2716" spans="1:12">
      <c r="A2716" s="37">
        <v>16286</v>
      </c>
      <c r="B2716" s="23" t="s">
        <v>137</v>
      </c>
      <c r="C2716" s="31" t="s">
        <v>2296</v>
      </c>
      <c r="D2716" s="610" t="str">
        <f t="shared" si="208"/>
        <v>Фото</v>
      </c>
      <c r="E2716" s="235" t="s">
        <v>351</v>
      </c>
      <c r="F2716" s="65">
        <v>10</v>
      </c>
      <c r="G2716" s="48">
        <f t="shared" si="206"/>
        <v>373</v>
      </c>
      <c r="H2716" s="77"/>
      <c r="I2716" s="47">
        <f t="shared" si="207"/>
        <v>0</v>
      </c>
      <c r="J2716" s="47" t="s">
        <v>6265</v>
      </c>
      <c r="K2716" s="610"/>
      <c r="L2716" s="3"/>
    </row>
    <row r="2717" spans="1:12">
      <c r="A2717" s="37">
        <v>16135</v>
      </c>
      <c r="B2717" s="24" t="s">
        <v>137</v>
      </c>
      <c r="C2717" s="18" t="s">
        <v>2392</v>
      </c>
      <c r="D2717" s="610" t="str">
        <f t="shared" si="208"/>
        <v>Фото</v>
      </c>
      <c r="E2717" s="235" t="s">
        <v>351</v>
      </c>
      <c r="F2717" s="65">
        <v>7</v>
      </c>
      <c r="G2717" s="48">
        <f t="shared" si="206"/>
        <v>261.09999999999997</v>
      </c>
      <c r="H2717" s="77"/>
      <c r="I2717" s="47">
        <f t="shared" si="207"/>
        <v>0</v>
      </c>
      <c r="J2717" s="47" t="s">
        <v>6270</v>
      </c>
      <c r="K2717" s="610"/>
      <c r="L2717" s="3"/>
    </row>
    <row r="2718" spans="1:12">
      <c r="A2718" s="37">
        <v>12719</v>
      </c>
      <c r="B2718" s="24" t="s">
        <v>137</v>
      </c>
      <c r="C2718" s="18" t="s">
        <v>2735</v>
      </c>
      <c r="D2718" s="610" t="str">
        <f t="shared" si="208"/>
        <v>Фото</v>
      </c>
      <c r="E2718" s="235" t="s">
        <v>351</v>
      </c>
      <c r="F2718" s="65">
        <v>6.5</v>
      </c>
      <c r="G2718" s="48">
        <f t="shared" si="206"/>
        <v>242.45</v>
      </c>
      <c r="H2718" s="77"/>
      <c r="I2718" s="47">
        <f t="shared" si="207"/>
        <v>0</v>
      </c>
      <c r="J2718" s="47" t="s">
        <v>8457</v>
      </c>
      <c r="K2718" s="610"/>
      <c r="L2718" s="3"/>
    </row>
    <row r="2719" spans="1:12">
      <c r="A2719" s="37">
        <v>28394</v>
      </c>
      <c r="B2719" s="7" t="s">
        <v>137</v>
      </c>
      <c r="C2719" s="18" t="s">
        <v>559</v>
      </c>
      <c r="D2719" s="610" t="str">
        <f t="shared" si="208"/>
        <v>Фото</v>
      </c>
      <c r="E2719" s="235" t="s">
        <v>351</v>
      </c>
      <c r="F2719" s="65">
        <v>3.5</v>
      </c>
      <c r="G2719" s="48">
        <f t="shared" si="206"/>
        <v>130.54999999999998</v>
      </c>
      <c r="H2719" s="77"/>
      <c r="I2719" s="47">
        <f t="shared" si="207"/>
        <v>0</v>
      </c>
      <c r="J2719" s="47" t="s">
        <v>6282</v>
      </c>
      <c r="K2719" s="610"/>
      <c r="L2719" s="3"/>
    </row>
    <row r="2720" spans="1:12">
      <c r="A2720" s="37">
        <v>16142</v>
      </c>
      <c r="B2720" s="24" t="s">
        <v>137</v>
      </c>
      <c r="C2720" s="18" t="s">
        <v>1083</v>
      </c>
      <c r="D2720" s="610" t="str">
        <f t="shared" si="208"/>
        <v>Фото</v>
      </c>
      <c r="E2720" s="72" t="s">
        <v>351</v>
      </c>
      <c r="F2720" s="65">
        <v>0.55000000000000004</v>
      </c>
      <c r="G2720" s="48">
        <f t="shared" si="206"/>
        <v>20.515000000000001</v>
      </c>
      <c r="H2720" s="75"/>
      <c r="I2720" s="47">
        <f t="shared" si="207"/>
        <v>0</v>
      </c>
      <c r="J2720" s="47" t="s">
        <v>6335</v>
      </c>
      <c r="K2720" s="610"/>
      <c r="L2720" s="3"/>
    </row>
    <row r="2721" spans="1:12">
      <c r="A2721" s="37">
        <v>16144</v>
      </c>
      <c r="B2721" s="24" t="s">
        <v>137</v>
      </c>
      <c r="C2721" s="18" t="s">
        <v>1084</v>
      </c>
      <c r="D2721" s="610" t="str">
        <f t="shared" si="208"/>
        <v>Фото</v>
      </c>
      <c r="E2721" s="72" t="s">
        <v>351</v>
      </c>
      <c r="F2721" s="49">
        <v>0.7</v>
      </c>
      <c r="G2721" s="48">
        <f t="shared" si="206"/>
        <v>26.109999999999996</v>
      </c>
      <c r="H2721" s="77"/>
      <c r="I2721" s="47">
        <f t="shared" si="207"/>
        <v>0</v>
      </c>
      <c r="J2721" s="47" t="s">
        <v>6336</v>
      </c>
      <c r="K2721" s="610"/>
      <c r="L2721" s="3"/>
    </row>
    <row r="2722" spans="1:12">
      <c r="A2722" s="6">
        <v>28371</v>
      </c>
      <c r="B2722" s="23" t="s">
        <v>137</v>
      </c>
      <c r="C2722" s="17" t="s">
        <v>3617</v>
      </c>
      <c r="D2722" s="610" t="str">
        <f t="shared" si="208"/>
        <v>Фото</v>
      </c>
      <c r="E2722" s="72" t="s">
        <v>351</v>
      </c>
      <c r="F2722" s="51">
        <v>1.8</v>
      </c>
      <c r="G2722" s="48">
        <f t="shared" si="206"/>
        <v>67.14</v>
      </c>
      <c r="H2722" s="75"/>
      <c r="I2722" s="47">
        <f t="shared" si="207"/>
        <v>0</v>
      </c>
      <c r="J2722" s="47" t="s">
        <v>6330</v>
      </c>
      <c r="K2722" s="610"/>
      <c r="L2722" s="3"/>
    </row>
    <row r="2723" spans="1:12" ht="14.4">
      <c r="A2723" s="37">
        <v>40539</v>
      </c>
      <c r="B2723" s="24" t="s">
        <v>137</v>
      </c>
      <c r="C2723" s="18" t="s">
        <v>1112</v>
      </c>
      <c r="D2723" s="610" t="str">
        <f t="shared" si="208"/>
        <v>Фото</v>
      </c>
      <c r="E2723" s="533" t="s">
        <v>134</v>
      </c>
      <c r="F2723" s="64">
        <v>26</v>
      </c>
      <c r="G2723" s="48">
        <f t="shared" si="206"/>
        <v>969.8</v>
      </c>
      <c r="H2723" s="77"/>
      <c r="I2723" s="47">
        <f t="shared" si="207"/>
        <v>0</v>
      </c>
      <c r="J2723" s="47" t="s">
        <v>8109</v>
      </c>
      <c r="K2723" s="610"/>
      <c r="L2723" s="3"/>
    </row>
    <row r="2724" spans="1:12" ht="14.4">
      <c r="A2724" s="37">
        <v>13790</v>
      </c>
      <c r="B2724" s="24" t="s">
        <v>137</v>
      </c>
      <c r="C2724" s="18" t="s">
        <v>3804</v>
      </c>
      <c r="D2724" s="610" t="str">
        <f t="shared" si="208"/>
        <v>Фото</v>
      </c>
      <c r="E2724" s="72" t="s">
        <v>351</v>
      </c>
      <c r="F2724" s="64">
        <v>8</v>
      </c>
      <c r="G2724" s="48">
        <f t="shared" si="206"/>
        <v>298.39999999999998</v>
      </c>
      <c r="H2724" s="77"/>
      <c r="I2724" s="47">
        <f t="shared" si="207"/>
        <v>0</v>
      </c>
      <c r="J2724" s="47" t="s">
        <v>6373</v>
      </c>
      <c r="K2724" s="610"/>
      <c r="L2724" s="3"/>
    </row>
    <row r="2725" spans="1:12" ht="14.4">
      <c r="A2725" s="37">
        <v>12714</v>
      </c>
      <c r="B2725" s="24" t="s">
        <v>137</v>
      </c>
      <c r="C2725" s="18" t="s">
        <v>2776</v>
      </c>
      <c r="D2725" s="610" t="str">
        <f t="shared" si="208"/>
        <v>Фото</v>
      </c>
      <c r="E2725" s="72" t="s">
        <v>351</v>
      </c>
      <c r="F2725" s="64">
        <v>10</v>
      </c>
      <c r="G2725" s="48">
        <f t="shared" ref="G2725:G2756" si="209">I$2*F2725</f>
        <v>373</v>
      </c>
      <c r="H2725" s="77"/>
      <c r="I2725" s="47">
        <f t="shared" ref="I2725:I2756" si="210">F2725*H2725</f>
        <v>0</v>
      </c>
      <c r="J2725" s="47" t="s">
        <v>8445</v>
      </c>
      <c r="K2725" s="610"/>
      <c r="L2725" s="3"/>
    </row>
    <row r="2726" spans="1:12">
      <c r="A2726" s="6">
        <v>15016</v>
      </c>
      <c r="B2726" s="23" t="s">
        <v>137</v>
      </c>
      <c r="C2726" s="31" t="s">
        <v>3044</v>
      </c>
      <c r="D2726" s="610" t="str">
        <f t="shared" si="208"/>
        <v>Фото</v>
      </c>
      <c r="E2726" s="571" t="s">
        <v>134</v>
      </c>
      <c r="F2726" s="51">
        <v>37</v>
      </c>
      <c r="G2726" s="48">
        <f t="shared" si="209"/>
        <v>1380.1</v>
      </c>
      <c r="H2726" s="77"/>
      <c r="I2726" s="47">
        <f t="shared" si="210"/>
        <v>0</v>
      </c>
      <c r="J2726" s="47" t="s">
        <v>5523</v>
      </c>
      <c r="K2726" s="610"/>
      <c r="L2726" s="3"/>
    </row>
    <row r="2727" spans="1:12">
      <c r="A2727" s="6">
        <v>40379</v>
      </c>
      <c r="B2727" s="23" t="s">
        <v>137</v>
      </c>
      <c r="C2727" s="31" t="s">
        <v>1108</v>
      </c>
      <c r="D2727" s="610" t="str">
        <f t="shared" si="208"/>
        <v>Фото</v>
      </c>
      <c r="E2727" s="539" t="s">
        <v>134</v>
      </c>
      <c r="F2727" s="51">
        <v>60</v>
      </c>
      <c r="G2727" s="48">
        <f t="shared" si="209"/>
        <v>2238</v>
      </c>
      <c r="H2727" s="77"/>
      <c r="I2727" s="47">
        <f t="shared" si="210"/>
        <v>0</v>
      </c>
      <c r="J2727" s="47" t="s">
        <v>8168</v>
      </c>
      <c r="K2727" s="610"/>
      <c r="L2727" s="3"/>
    </row>
    <row r="2728" spans="1:12">
      <c r="A2728" s="8">
        <v>40377</v>
      </c>
      <c r="B2728" s="24" t="s">
        <v>137</v>
      </c>
      <c r="C2728" s="21" t="s">
        <v>1109</v>
      </c>
      <c r="D2728" s="610" t="str">
        <f t="shared" si="208"/>
        <v>Фото</v>
      </c>
      <c r="E2728" s="239" t="s">
        <v>351</v>
      </c>
      <c r="F2728" s="51">
        <v>50</v>
      </c>
      <c r="G2728" s="48">
        <f t="shared" si="209"/>
        <v>1864.9999999999998</v>
      </c>
      <c r="H2728" s="77"/>
      <c r="I2728" s="47">
        <f t="shared" si="210"/>
        <v>0</v>
      </c>
      <c r="J2728" s="47" t="s">
        <v>5522</v>
      </c>
      <c r="K2728" s="610"/>
      <c r="L2728" s="3"/>
    </row>
    <row r="2729" spans="1:12">
      <c r="A2729" s="37">
        <v>40541</v>
      </c>
      <c r="B2729" s="348" t="s">
        <v>32</v>
      </c>
      <c r="C2729" s="18" t="s">
        <v>2687</v>
      </c>
      <c r="D2729" s="610" t="str">
        <f t="shared" si="208"/>
        <v>Фото</v>
      </c>
      <c r="E2729" s="72" t="s">
        <v>351</v>
      </c>
      <c r="F2729" s="51">
        <v>120</v>
      </c>
      <c r="G2729" s="48">
        <f t="shared" si="209"/>
        <v>4476</v>
      </c>
      <c r="H2729" s="77"/>
      <c r="I2729" s="47">
        <f t="shared" si="210"/>
        <v>0</v>
      </c>
      <c r="J2729" s="47" t="s">
        <v>5408</v>
      </c>
      <c r="K2729" s="610"/>
      <c r="L2729" s="3"/>
    </row>
    <row r="2730" spans="1:12">
      <c r="A2730" s="6">
        <v>12316</v>
      </c>
      <c r="B2730" s="2" t="s">
        <v>137</v>
      </c>
      <c r="C2730" s="31" t="s">
        <v>2974</v>
      </c>
      <c r="D2730" s="610" t="str">
        <f t="shared" si="208"/>
        <v>Фото</v>
      </c>
      <c r="E2730" s="72" t="s">
        <v>351</v>
      </c>
      <c r="F2730" s="51">
        <v>7</v>
      </c>
      <c r="G2730" s="48">
        <f t="shared" si="209"/>
        <v>261.09999999999997</v>
      </c>
      <c r="H2730" s="77"/>
      <c r="I2730" s="47">
        <f t="shared" si="210"/>
        <v>0</v>
      </c>
      <c r="J2730" s="47" t="s">
        <v>6257</v>
      </c>
      <c r="K2730" s="610"/>
      <c r="L2730" s="3"/>
    </row>
    <row r="2731" spans="1:12">
      <c r="A2731" s="6">
        <v>12187</v>
      </c>
      <c r="B2731" s="2" t="s">
        <v>137</v>
      </c>
      <c r="C2731" s="31" t="s">
        <v>2583</v>
      </c>
      <c r="D2731" s="610" t="str">
        <f t="shared" si="208"/>
        <v>Фото</v>
      </c>
      <c r="E2731" s="72" t="s">
        <v>351</v>
      </c>
      <c r="F2731" s="51">
        <v>6.5</v>
      </c>
      <c r="G2731" s="48">
        <f t="shared" si="209"/>
        <v>242.45</v>
      </c>
      <c r="H2731" s="77"/>
      <c r="I2731" s="47">
        <f t="shared" si="210"/>
        <v>0</v>
      </c>
      <c r="J2731" s="47" t="s">
        <v>8306</v>
      </c>
      <c r="K2731" s="610"/>
      <c r="L2731" s="3"/>
    </row>
    <row r="2732" spans="1:12">
      <c r="A2732" s="10">
        <v>19269</v>
      </c>
      <c r="B2732" s="340" t="s">
        <v>70</v>
      </c>
      <c r="C2732" s="19" t="s">
        <v>1388</v>
      </c>
      <c r="D2732" s="610" t="str">
        <f t="shared" si="208"/>
        <v>Фото</v>
      </c>
      <c r="E2732" s="235" t="s">
        <v>351</v>
      </c>
      <c r="F2732" s="52">
        <v>4.5</v>
      </c>
      <c r="G2732" s="48">
        <f t="shared" si="209"/>
        <v>167.85</v>
      </c>
      <c r="H2732" s="75"/>
      <c r="I2732" s="47">
        <f t="shared" si="210"/>
        <v>0</v>
      </c>
      <c r="J2732" s="47" t="s">
        <v>6475</v>
      </c>
      <c r="K2732" s="610"/>
      <c r="L2732" s="3"/>
    </row>
    <row r="2733" spans="1:12">
      <c r="A2733" s="10">
        <v>19254</v>
      </c>
      <c r="B2733" s="356" t="s">
        <v>59</v>
      </c>
      <c r="C2733" s="19" t="s">
        <v>1388</v>
      </c>
      <c r="D2733" s="610" t="str">
        <f t="shared" si="208"/>
        <v>Фото</v>
      </c>
      <c r="E2733" s="539" t="s">
        <v>134</v>
      </c>
      <c r="F2733" s="52">
        <v>3.5</v>
      </c>
      <c r="G2733" s="48">
        <f t="shared" si="209"/>
        <v>130.54999999999998</v>
      </c>
      <c r="H2733" s="77"/>
      <c r="I2733" s="47">
        <f t="shared" si="210"/>
        <v>0</v>
      </c>
      <c r="J2733" s="47" t="s">
        <v>8203</v>
      </c>
      <c r="K2733" s="610"/>
      <c r="L2733" s="3"/>
    </row>
    <row r="2734" spans="1:12">
      <c r="A2734" s="10">
        <v>19275</v>
      </c>
      <c r="B2734" s="306" t="s">
        <v>21</v>
      </c>
      <c r="C2734" s="19" t="s">
        <v>1388</v>
      </c>
      <c r="D2734" s="610" t="str">
        <f t="shared" si="208"/>
        <v>Фото</v>
      </c>
      <c r="E2734" s="235" t="s">
        <v>351</v>
      </c>
      <c r="F2734" s="52">
        <v>4</v>
      </c>
      <c r="G2734" s="48">
        <f t="shared" si="209"/>
        <v>149.19999999999999</v>
      </c>
      <c r="H2734" s="77"/>
      <c r="I2734" s="47">
        <f t="shared" si="210"/>
        <v>0</v>
      </c>
      <c r="J2734" s="47" t="s">
        <v>8037</v>
      </c>
      <c r="K2734" s="610"/>
    </row>
    <row r="2735" spans="1:12">
      <c r="A2735" s="37">
        <v>40149</v>
      </c>
      <c r="B2735" s="356" t="s">
        <v>59</v>
      </c>
      <c r="C2735" s="18" t="s">
        <v>1389</v>
      </c>
      <c r="D2735" s="610" t="str">
        <f t="shared" si="208"/>
        <v>Фото</v>
      </c>
      <c r="E2735" s="539" t="s">
        <v>134</v>
      </c>
      <c r="F2735" s="65">
        <v>3.5</v>
      </c>
      <c r="G2735" s="48">
        <f t="shared" si="209"/>
        <v>130.54999999999998</v>
      </c>
      <c r="H2735" s="77"/>
      <c r="I2735" s="47">
        <f t="shared" si="210"/>
        <v>0</v>
      </c>
      <c r="J2735" s="47" t="s">
        <v>8205</v>
      </c>
      <c r="K2735" s="610"/>
    </row>
    <row r="2736" spans="1:12">
      <c r="A2736" s="37">
        <v>15099</v>
      </c>
      <c r="B2736" s="340" t="s">
        <v>70</v>
      </c>
      <c r="C2736" s="18" t="s">
        <v>1389</v>
      </c>
      <c r="D2736" s="610" t="str">
        <f t="shared" si="208"/>
        <v>Фото</v>
      </c>
      <c r="E2736" s="235" t="s">
        <v>351</v>
      </c>
      <c r="F2736" s="65">
        <v>4.5</v>
      </c>
      <c r="G2736" s="48">
        <f t="shared" si="209"/>
        <v>167.85</v>
      </c>
      <c r="H2736" s="77"/>
      <c r="I2736" s="47">
        <f t="shared" si="210"/>
        <v>0</v>
      </c>
      <c r="J2736" s="47" t="s">
        <v>6477</v>
      </c>
      <c r="K2736" s="610"/>
    </row>
    <row r="2737" spans="1:11">
      <c r="A2737" s="37">
        <v>15091</v>
      </c>
      <c r="B2737" s="306" t="s">
        <v>36</v>
      </c>
      <c r="C2737" s="18" t="s">
        <v>1389</v>
      </c>
      <c r="D2737" s="610" t="str">
        <f t="shared" si="208"/>
        <v>Фото</v>
      </c>
      <c r="E2737" s="235" t="s">
        <v>351</v>
      </c>
      <c r="F2737" s="65">
        <v>4</v>
      </c>
      <c r="G2737" s="48">
        <f t="shared" si="209"/>
        <v>149.19999999999999</v>
      </c>
      <c r="H2737" s="77"/>
      <c r="I2737" s="47">
        <f t="shared" si="210"/>
        <v>0</v>
      </c>
      <c r="J2737" s="47" t="s">
        <v>6476</v>
      </c>
      <c r="K2737" s="610"/>
    </row>
    <row r="2738" spans="1:11">
      <c r="A2738" s="6">
        <v>34059</v>
      </c>
      <c r="B2738" s="23" t="s">
        <v>137</v>
      </c>
      <c r="C2738" s="17" t="s">
        <v>2297</v>
      </c>
      <c r="D2738" s="610" t="str">
        <f t="shared" si="208"/>
        <v>Фото</v>
      </c>
      <c r="E2738" s="72" t="s">
        <v>351</v>
      </c>
      <c r="F2738" s="51">
        <v>0.9</v>
      </c>
      <c r="G2738" s="48">
        <f t="shared" si="209"/>
        <v>33.57</v>
      </c>
      <c r="H2738" s="77"/>
      <c r="I2738" s="47">
        <f t="shared" si="210"/>
        <v>0</v>
      </c>
      <c r="J2738" s="47" t="s">
        <v>6284</v>
      </c>
      <c r="K2738" s="610"/>
    </row>
    <row r="2739" spans="1:11">
      <c r="A2739" s="6">
        <v>34056</v>
      </c>
      <c r="B2739" s="23" t="s">
        <v>137</v>
      </c>
      <c r="C2739" s="17" t="s">
        <v>1085</v>
      </c>
      <c r="D2739" s="610" t="str">
        <f t="shared" si="208"/>
        <v>Фото</v>
      </c>
      <c r="E2739" s="72" t="s">
        <v>351</v>
      </c>
      <c r="F2739" s="51">
        <v>2</v>
      </c>
      <c r="G2739" s="48">
        <f t="shared" si="209"/>
        <v>74.599999999999994</v>
      </c>
      <c r="H2739" s="77"/>
      <c r="I2739" s="47">
        <f t="shared" si="210"/>
        <v>0</v>
      </c>
      <c r="J2739" s="47" t="s">
        <v>6283</v>
      </c>
      <c r="K2739" s="610"/>
    </row>
    <row r="2740" spans="1:11">
      <c r="A2740" s="6">
        <v>11846</v>
      </c>
      <c r="B2740" s="23" t="s">
        <v>137</v>
      </c>
      <c r="C2740" s="17" t="s">
        <v>1968</v>
      </c>
      <c r="D2740" s="610" t="str">
        <f t="shared" si="208"/>
        <v>Фото</v>
      </c>
      <c r="E2740" s="72" t="s">
        <v>351</v>
      </c>
      <c r="F2740" s="51">
        <v>3.5</v>
      </c>
      <c r="G2740" s="48">
        <f t="shared" si="209"/>
        <v>130.54999999999998</v>
      </c>
      <c r="H2740" s="77"/>
      <c r="I2740" s="47">
        <f t="shared" si="210"/>
        <v>0</v>
      </c>
      <c r="J2740" s="47" t="s">
        <v>7720</v>
      </c>
      <c r="K2740" s="610"/>
    </row>
    <row r="2741" spans="1:11">
      <c r="A2741" s="6">
        <v>11847</v>
      </c>
      <c r="B2741" s="23" t="s">
        <v>137</v>
      </c>
      <c r="C2741" s="17" t="s">
        <v>1969</v>
      </c>
      <c r="D2741" s="610" t="str">
        <f t="shared" si="208"/>
        <v>Фото</v>
      </c>
      <c r="E2741" s="72" t="s">
        <v>351</v>
      </c>
      <c r="F2741" s="51">
        <v>3.5</v>
      </c>
      <c r="G2741" s="48">
        <f t="shared" si="209"/>
        <v>130.54999999999998</v>
      </c>
      <c r="H2741" s="77"/>
      <c r="I2741" s="47">
        <f t="shared" si="210"/>
        <v>0</v>
      </c>
      <c r="J2741" s="47" t="s">
        <v>7721</v>
      </c>
      <c r="K2741" s="610"/>
    </row>
    <row r="2742" spans="1:11">
      <c r="A2742" s="6">
        <v>11848</v>
      </c>
      <c r="B2742" s="23" t="s">
        <v>137</v>
      </c>
      <c r="C2742" s="17" t="s">
        <v>1970</v>
      </c>
      <c r="D2742" s="610" t="str">
        <f t="shared" si="208"/>
        <v>Фото</v>
      </c>
      <c r="E2742" s="72" t="s">
        <v>351</v>
      </c>
      <c r="F2742" s="51">
        <v>3.5</v>
      </c>
      <c r="G2742" s="48">
        <f t="shared" si="209"/>
        <v>130.54999999999998</v>
      </c>
      <c r="H2742" s="77"/>
      <c r="I2742" s="47">
        <f t="shared" si="210"/>
        <v>0</v>
      </c>
      <c r="J2742" s="47" t="s">
        <v>7722</v>
      </c>
      <c r="K2742" s="610"/>
    </row>
    <row r="2743" spans="1:11">
      <c r="A2743" s="6">
        <v>11849</v>
      </c>
      <c r="B2743" s="23" t="s">
        <v>137</v>
      </c>
      <c r="C2743" s="17" t="s">
        <v>1971</v>
      </c>
      <c r="D2743" s="610" t="str">
        <f t="shared" si="208"/>
        <v>Фото</v>
      </c>
      <c r="E2743" s="72" t="s">
        <v>351</v>
      </c>
      <c r="F2743" s="51">
        <v>3.5</v>
      </c>
      <c r="G2743" s="48">
        <f t="shared" si="209"/>
        <v>130.54999999999998</v>
      </c>
      <c r="H2743" s="77"/>
      <c r="I2743" s="47">
        <f t="shared" si="210"/>
        <v>0</v>
      </c>
      <c r="J2743" s="47" t="s">
        <v>7723</v>
      </c>
      <c r="K2743" s="610"/>
    </row>
    <row r="2744" spans="1:11">
      <c r="A2744" s="6">
        <v>11850</v>
      </c>
      <c r="B2744" s="23" t="s">
        <v>137</v>
      </c>
      <c r="C2744" s="17" t="s">
        <v>1972</v>
      </c>
      <c r="D2744" s="610" t="str">
        <f t="shared" si="208"/>
        <v>Фото</v>
      </c>
      <c r="E2744" s="72" t="s">
        <v>351</v>
      </c>
      <c r="F2744" s="51">
        <v>3.5</v>
      </c>
      <c r="G2744" s="48">
        <f t="shared" si="209"/>
        <v>130.54999999999998</v>
      </c>
      <c r="H2744" s="77"/>
      <c r="I2744" s="47">
        <f t="shared" si="210"/>
        <v>0</v>
      </c>
      <c r="J2744" s="47" t="s">
        <v>7724</v>
      </c>
      <c r="K2744" s="610"/>
    </row>
    <row r="2745" spans="1:11">
      <c r="A2745" s="6">
        <v>11851</v>
      </c>
      <c r="B2745" s="23" t="s">
        <v>137</v>
      </c>
      <c r="C2745" s="17" t="s">
        <v>1973</v>
      </c>
      <c r="D2745" s="610" t="str">
        <f t="shared" si="208"/>
        <v>Фото</v>
      </c>
      <c r="E2745" s="72" t="s">
        <v>351</v>
      </c>
      <c r="F2745" s="51">
        <v>3.5</v>
      </c>
      <c r="G2745" s="48">
        <f t="shared" si="209"/>
        <v>130.54999999999998</v>
      </c>
      <c r="H2745" s="77"/>
      <c r="I2745" s="47">
        <f t="shared" si="210"/>
        <v>0</v>
      </c>
      <c r="J2745" s="47" t="s">
        <v>7725</v>
      </c>
      <c r="K2745" s="610"/>
    </row>
    <row r="2746" spans="1:11">
      <c r="A2746" s="6">
        <v>11852</v>
      </c>
      <c r="B2746" s="23" t="s">
        <v>137</v>
      </c>
      <c r="C2746" s="17" t="s">
        <v>1974</v>
      </c>
      <c r="D2746" s="610" t="str">
        <f t="shared" si="208"/>
        <v>Фото</v>
      </c>
      <c r="E2746" s="72" t="s">
        <v>351</v>
      </c>
      <c r="F2746" s="51">
        <v>3.5</v>
      </c>
      <c r="G2746" s="48">
        <f t="shared" si="209"/>
        <v>130.54999999999998</v>
      </c>
      <c r="H2746" s="77"/>
      <c r="I2746" s="47">
        <f t="shared" si="210"/>
        <v>0</v>
      </c>
      <c r="J2746" s="47" t="s">
        <v>7726</v>
      </c>
      <c r="K2746" s="610"/>
    </row>
    <row r="2747" spans="1:11">
      <c r="A2747" s="6">
        <v>11853</v>
      </c>
      <c r="B2747" s="23" t="s">
        <v>137</v>
      </c>
      <c r="C2747" s="17" t="s">
        <v>1975</v>
      </c>
      <c r="D2747" s="610" t="str">
        <f t="shared" si="208"/>
        <v>Фото</v>
      </c>
      <c r="E2747" s="72" t="s">
        <v>351</v>
      </c>
      <c r="F2747" s="51">
        <v>3.5</v>
      </c>
      <c r="G2747" s="48">
        <f t="shared" si="209"/>
        <v>130.54999999999998</v>
      </c>
      <c r="H2747" s="77"/>
      <c r="I2747" s="47">
        <f t="shared" si="210"/>
        <v>0</v>
      </c>
      <c r="J2747" s="47" t="s">
        <v>7727</v>
      </c>
      <c r="K2747" s="610"/>
    </row>
    <row r="2748" spans="1:11">
      <c r="A2748" s="42">
        <v>16201</v>
      </c>
      <c r="B2748" s="333" t="s">
        <v>135</v>
      </c>
      <c r="C2748" s="21" t="s">
        <v>1865</v>
      </c>
      <c r="D2748" s="610" t="str">
        <f t="shared" si="208"/>
        <v>Фото</v>
      </c>
      <c r="E2748" s="72" t="s">
        <v>351</v>
      </c>
      <c r="F2748" s="49">
        <v>6.5</v>
      </c>
      <c r="G2748" s="48">
        <f t="shared" si="209"/>
        <v>242.45</v>
      </c>
      <c r="H2748" s="77"/>
      <c r="I2748" s="47">
        <f t="shared" si="210"/>
        <v>0</v>
      </c>
      <c r="J2748" s="47" t="s">
        <v>6337</v>
      </c>
      <c r="K2748" s="610"/>
    </row>
    <row r="2749" spans="1:11">
      <c r="A2749" s="42">
        <v>16202</v>
      </c>
      <c r="B2749" s="333" t="s">
        <v>135</v>
      </c>
      <c r="C2749" s="21" t="s">
        <v>1859</v>
      </c>
      <c r="D2749" s="610" t="str">
        <f t="shared" si="208"/>
        <v>Фото</v>
      </c>
      <c r="E2749" s="72" t="s">
        <v>351</v>
      </c>
      <c r="F2749" s="49">
        <v>6.5</v>
      </c>
      <c r="G2749" s="48">
        <f t="shared" si="209"/>
        <v>242.45</v>
      </c>
      <c r="H2749" s="77"/>
      <c r="I2749" s="47">
        <f t="shared" si="210"/>
        <v>0</v>
      </c>
      <c r="J2749" s="47" t="s">
        <v>6338</v>
      </c>
      <c r="K2749" s="610"/>
    </row>
    <row r="2750" spans="1:11">
      <c r="A2750" s="42">
        <v>16203</v>
      </c>
      <c r="B2750" s="333" t="s">
        <v>135</v>
      </c>
      <c r="C2750" s="21" t="s">
        <v>1860</v>
      </c>
      <c r="D2750" s="610" t="str">
        <f t="shared" si="208"/>
        <v>Фото</v>
      </c>
      <c r="E2750" s="72" t="s">
        <v>351</v>
      </c>
      <c r="F2750" s="49">
        <v>6.5</v>
      </c>
      <c r="G2750" s="48">
        <f t="shared" si="209"/>
        <v>242.45</v>
      </c>
      <c r="H2750" s="77"/>
      <c r="I2750" s="47">
        <f t="shared" si="210"/>
        <v>0</v>
      </c>
      <c r="J2750" s="47" t="s">
        <v>6339</v>
      </c>
      <c r="K2750" s="610"/>
    </row>
    <row r="2751" spans="1:11">
      <c r="A2751" s="42">
        <v>11662</v>
      </c>
      <c r="B2751" s="455" t="s">
        <v>133</v>
      </c>
      <c r="C2751" s="21" t="s">
        <v>1865</v>
      </c>
      <c r="D2751" s="610" t="str">
        <f t="shared" si="208"/>
        <v>Фото</v>
      </c>
      <c r="E2751" s="72" t="s">
        <v>351</v>
      </c>
      <c r="F2751" s="49">
        <v>6.5</v>
      </c>
      <c r="G2751" s="48">
        <f t="shared" si="209"/>
        <v>242.45</v>
      </c>
      <c r="H2751" s="77"/>
      <c r="I2751" s="47">
        <f t="shared" si="210"/>
        <v>0</v>
      </c>
      <c r="J2751" s="47" t="s">
        <v>7591</v>
      </c>
      <c r="K2751" s="610"/>
    </row>
    <row r="2752" spans="1:11">
      <c r="A2752" s="42">
        <v>11663</v>
      </c>
      <c r="B2752" s="455" t="s">
        <v>133</v>
      </c>
      <c r="C2752" s="21" t="s">
        <v>1861</v>
      </c>
      <c r="D2752" s="610" t="str">
        <f t="shared" si="208"/>
        <v>Фото</v>
      </c>
      <c r="E2752" s="72" t="s">
        <v>351</v>
      </c>
      <c r="F2752" s="49">
        <v>6.5</v>
      </c>
      <c r="G2752" s="48">
        <f t="shared" si="209"/>
        <v>242.45</v>
      </c>
      <c r="H2752" s="77"/>
      <c r="I2752" s="47">
        <f t="shared" si="210"/>
        <v>0</v>
      </c>
      <c r="J2752" s="47" t="s">
        <v>7592</v>
      </c>
      <c r="K2752" s="610"/>
    </row>
    <row r="2753" spans="1:12">
      <c r="A2753" s="42">
        <v>11664</v>
      </c>
      <c r="B2753" s="455" t="s">
        <v>133</v>
      </c>
      <c r="C2753" s="21" t="s">
        <v>1860</v>
      </c>
      <c r="D2753" s="610" t="str">
        <f t="shared" si="208"/>
        <v>Фото</v>
      </c>
      <c r="E2753" s="72" t="s">
        <v>351</v>
      </c>
      <c r="F2753" s="49">
        <v>6.5</v>
      </c>
      <c r="G2753" s="48">
        <f t="shared" si="209"/>
        <v>242.45</v>
      </c>
      <c r="H2753" s="77"/>
      <c r="I2753" s="47">
        <f t="shared" si="210"/>
        <v>0</v>
      </c>
      <c r="J2753" s="47" t="s">
        <v>7593</v>
      </c>
      <c r="K2753" s="610"/>
    </row>
    <row r="2754" spans="1:12">
      <c r="A2754" s="42">
        <v>11810</v>
      </c>
      <c r="B2754" s="455" t="s">
        <v>133</v>
      </c>
      <c r="C2754" s="21" t="s">
        <v>1868</v>
      </c>
      <c r="D2754" s="610" t="str">
        <f t="shared" si="208"/>
        <v>Фото</v>
      </c>
      <c r="E2754" s="72" t="s">
        <v>351</v>
      </c>
      <c r="F2754" s="49">
        <v>6.5</v>
      </c>
      <c r="G2754" s="48">
        <f t="shared" si="209"/>
        <v>242.45</v>
      </c>
      <c r="H2754" s="77"/>
      <c r="I2754" s="47">
        <f t="shared" si="210"/>
        <v>0</v>
      </c>
      <c r="J2754" s="47" t="s">
        <v>7594</v>
      </c>
      <c r="K2754" s="610"/>
    </row>
    <row r="2755" spans="1:12">
      <c r="A2755" s="42">
        <v>11811</v>
      </c>
      <c r="B2755" s="455" t="s">
        <v>133</v>
      </c>
      <c r="C2755" s="21" t="s">
        <v>1869</v>
      </c>
      <c r="D2755" s="610" t="str">
        <f t="shared" si="208"/>
        <v>Фото</v>
      </c>
      <c r="E2755" s="72" t="s">
        <v>351</v>
      </c>
      <c r="F2755" s="49">
        <v>6.5</v>
      </c>
      <c r="G2755" s="48">
        <f t="shared" si="209"/>
        <v>242.45</v>
      </c>
      <c r="H2755" s="77"/>
      <c r="I2755" s="47">
        <f t="shared" si="210"/>
        <v>0</v>
      </c>
      <c r="J2755" s="47" t="s">
        <v>7595</v>
      </c>
      <c r="K2755" s="610"/>
    </row>
    <row r="2756" spans="1:12">
      <c r="A2756" s="6">
        <v>12534</v>
      </c>
      <c r="B2756" s="23" t="s">
        <v>137</v>
      </c>
      <c r="C2756" s="21" t="s">
        <v>1862</v>
      </c>
      <c r="D2756" s="610" t="str">
        <f t="shared" si="208"/>
        <v>Фото</v>
      </c>
      <c r="E2756" s="72" t="s">
        <v>351</v>
      </c>
      <c r="F2756" s="51">
        <v>3</v>
      </c>
      <c r="G2756" s="48">
        <f t="shared" si="209"/>
        <v>111.89999999999999</v>
      </c>
      <c r="H2756" s="77"/>
      <c r="I2756" s="47">
        <f t="shared" si="210"/>
        <v>0</v>
      </c>
      <c r="J2756" s="47" t="s">
        <v>6266</v>
      </c>
      <c r="K2756" s="610"/>
      <c r="L2756" s="3"/>
    </row>
    <row r="2757" spans="1:12">
      <c r="A2757" s="37">
        <v>18274</v>
      </c>
      <c r="B2757" s="320" t="s">
        <v>140</v>
      </c>
      <c r="C2757" s="21" t="s">
        <v>1862</v>
      </c>
      <c r="D2757" s="610" t="str">
        <f t="shared" si="208"/>
        <v>Фото</v>
      </c>
      <c r="E2757" s="72" t="s">
        <v>351</v>
      </c>
      <c r="F2757" s="65">
        <v>7</v>
      </c>
      <c r="G2757" s="48">
        <f t="shared" ref="G2757:G2788" si="211">I$2*F2757</f>
        <v>261.09999999999997</v>
      </c>
      <c r="H2757" s="77"/>
      <c r="I2757" s="47">
        <f t="shared" ref="I2757:I2788" si="212">F2757*H2757</f>
        <v>0</v>
      </c>
      <c r="J2757" s="47" t="s">
        <v>6267</v>
      </c>
      <c r="K2757" s="610"/>
      <c r="L2757" s="3"/>
    </row>
    <row r="2758" spans="1:12" s="14" customFormat="1">
      <c r="A2758" s="37">
        <v>25119</v>
      </c>
      <c r="B2758" s="320" t="s">
        <v>140</v>
      </c>
      <c r="C2758" s="18" t="s">
        <v>1863</v>
      </c>
      <c r="D2758" s="610" t="str">
        <f t="shared" si="208"/>
        <v>Фото</v>
      </c>
      <c r="E2758" s="72" t="s">
        <v>351</v>
      </c>
      <c r="F2758" s="65">
        <v>7</v>
      </c>
      <c r="G2758" s="48">
        <f t="shared" si="211"/>
        <v>261.09999999999997</v>
      </c>
      <c r="H2758" s="77"/>
      <c r="I2758" s="47">
        <f t="shared" si="212"/>
        <v>0</v>
      </c>
      <c r="J2758" s="47" t="s">
        <v>6268</v>
      </c>
      <c r="K2758" s="610"/>
      <c r="L2758" s="93"/>
    </row>
    <row r="2759" spans="1:12" s="14" customFormat="1">
      <c r="A2759" s="6">
        <v>12497</v>
      </c>
      <c r="B2759" s="320" t="s">
        <v>140</v>
      </c>
      <c r="C2759" s="18" t="s">
        <v>1864</v>
      </c>
      <c r="D2759" s="610" t="str">
        <f t="shared" ref="D2759:D2822" si="213">HYPERLINK(J2759,"Фото")</f>
        <v>Фото</v>
      </c>
      <c r="E2759" s="72" t="s">
        <v>351</v>
      </c>
      <c r="F2759" s="51">
        <v>7</v>
      </c>
      <c r="G2759" s="48">
        <f t="shared" si="211"/>
        <v>261.09999999999997</v>
      </c>
      <c r="H2759" s="77"/>
      <c r="I2759" s="47">
        <f t="shared" si="212"/>
        <v>0</v>
      </c>
      <c r="J2759" s="47" t="s">
        <v>6269</v>
      </c>
      <c r="K2759" s="610"/>
      <c r="L2759" s="93"/>
    </row>
    <row r="2760" spans="1:12">
      <c r="A2760" s="37">
        <v>16354</v>
      </c>
      <c r="B2760" s="320" t="s">
        <v>24</v>
      </c>
      <c r="C2760" s="18" t="s">
        <v>1623</v>
      </c>
      <c r="D2760" s="610" t="str">
        <f t="shared" si="213"/>
        <v>Фото</v>
      </c>
      <c r="E2760" s="72" t="s">
        <v>351</v>
      </c>
      <c r="F2760" s="65">
        <v>18</v>
      </c>
      <c r="G2760" s="48">
        <f t="shared" si="211"/>
        <v>671.4</v>
      </c>
      <c r="H2760" s="75"/>
      <c r="I2760" s="47">
        <f t="shared" si="212"/>
        <v>0</v>
      </c>
      <c r="J2760" s="47" t="s">
        <v>5533</v>
      </c>
      <c r="K2760" s="610"/>
      <c r="L2760" s="3"/>
    </row>
    <row r="2761" spans="1:12">
      <c r="A2761" s="37">
        <v>16351</v>
      </c>
      <c r="B2761" s="23" t="s">
        <v>137</v>
      </c>
      <c r="C2761" s="18" t="s">
        <v>1623</v>
      </c>
      <c r="D2761" s="610" t="str">
        <f t="shared" si="213"/>
        <v>Фото</v>
      </c>
      <c r="E2761" s="72" t="s">
        <v>351</v>
      </c>
      <c r="F2761" s="65">
        <v>15</v>
      </c>
      <c r="G2761" s="48">
        <f t="shared" si="211"/>
        <v>559.5</v>
      </c>
      <c r="H2761" s="75"/>
      <c r="I2761" s="47">
        <f t="shared" si="212"/>
        <v>0</v>
      </c>
      <c r="J2761" s="47" t="s">
        <v>5534</v>
      </c>
      <c r="K2761" s="610"/>
      <c r="L2761" s="3"/>
    </row>
    <row r="2762" spans="1:12">
      <c r="A2762" s="37">
        <v>12964</v>
      </c>
      <c r="B2762" s="332" t="s">
        <v>3290</v>
      </c>
      <c r="C2762" s="18" t="s">
        <v>3333</v>
      </c>
      <c r="D2762" s="610" t="str">
        <f t="shared" si="213"/>
        <v>Фото</v>
      </c>
      <c r="E2762" s="72" t="s">
        <v>351</v>
      </c>
      <c r="F2762" s="65">
        <v>18</v>
      </c>
      <c r="G2762" s="48">
        <f t="shared" si="211"/>
        <v>671.4</v>
      </c>
      <c r="H2762" s="75"/>
      <c r="I2762" s="47">
        <f t="shared" si="212"/>
        <v>0</v>
      </c>
      <c r="J2762" s="47" t="s">
        <v>8686</v>
      </c>
      <c r="K2762" s="610"/>
      <c r="L2762" s="3"/>
    </row>
    <row r="2763" spans="1:12">
      <c r="A2763" s="37">
        <v>40171</v>
      </c>
      <c r="B2763" s="333" t="s">
        <v>135</v>
      </c>
      <c r="C2763" s="18" t="s">
        <v>3709</v>
      </c>
      <c r="D2763" s="610" t="str">
        <f t="shared" si="213"/>
        <v>Фото</v>
      </c>
      <c r="E2763" s="72" t="s">
        <v>351</v>
      </c>
      <c r="F2763" s="65">
        <v>23</v>
      </c>
      <c r="G2763" s="48">
        <f t="shared" si="211"/>
        <v>857.9</v>
      </c>
      <c r="H2763" s="75"/>
      <c r="I2763" s="47">
        <f t="shared" si="212"/>
        <v>0</v>
      </c>
      <c r="J2763" s="47" t="s">
        <v>8106</v>
      </c>
      <c r="K2763" s="610"/>
      <c r="L2763" s="3"/>
    </row>
    <row r="2764" spans="1:12">
      <c r="A2764" s="37">
        <v>40105</v>
      </c>
      <c r="B2764" s="455" t="s">
        <v>133</v>
      </c>
      <c r="C2764" s="18" t="s">
        <v>3685</v>
      </c>
      <c r="D2764" s="610" t="str">
        <f t="shared" si="213"/>
        <v>Фото</v>
      </c>
      <c r="E2764" s="72" t="s">
        <v>351</v>
      </c>
      <c r="F2764" s="65">
        <v>25</v>
      </c>
      <c r="G2764" s="48">
        <f t="shared" si="211"/>
        <v>932.49999999999989</v>
      </c>
      <c r="H2764" s="75"/>
      <c r="I2764" s="47">
        <f t="shared" si="212"/>
        <v>0</v>
      </c>
      <c r="J2764" s="47" t="s">
        <v>5532</v>
      </c>
      <c r="K2764" s="610"/>
      <c r="L2764" s="3"/>
    </row>
    <row r="2765" spans="1:12">
      <c r="A2765" s="37">
        <v>11921</v>
      </c>
      <c r="B2765" s="320" t="s">
        <v>24</v>
      </c>
      <c r="C2765" s="18" t="s">
        <v>4231</v>
      </c>
      <c r="D2765" s="610" t="str">
        <f t="shared" si="213"/>
        <v>Фото</v>
      </c>
      <c r="E2765" s="72" t="s">
        <v>351</v>
      </c>
      <c r="F2765" s="65">
        <v>22</v>
      </c>
      <c r="G2765" s="48">
        <f t="shared" si="211"/>
        <v>820.59999999999991</v>
      </c>
      <c r="H2765" s="75"/>
      <c r="I2765" s="47">
        <f t="shared" si="212"/>
        <v>0</v>
      </c>
      <c r="J2765" s="47" t="s">
        <v>7803</v>
      </c>
      <c r="K2765" s="610"/>
      <c r="L2765" s="3"/>
    </row>
    <row r="2766" spans="1:12">
      <c r="A2766" s="37">
        <v>11918</v>
      </c>
      <c r="B2766" s="23" t="s">
        <v>137</v>
      </c>
      <c r="C2766" s="18" t="s">
        <v>4232</v>
      </c>
      <c r="D2766" s="610" t="str">
        <f t="shared" si="213"/>
        <v>Фото</v>
      </c>
      <c r="E2766" s="72" t="s">
        <v>351</v>
      </c>
      <c r="F2766" s="65">
        <v>15</v>
      </c>
      <c r="G2766" s="48">
        <f t="shared" si="211"/>
        <v>559.5</v>
      </c>
      <c r="H2766" s="75"/>
      <c r="I2766" s="47">
        <f t="shared" si="212"/>
        <v>0</v>
      </c>
      <c r="J2766" s="47" t="s">
        <v>7800</v>
      </c>
      <c r="K2766" s="610"/>
      <c r="L2766" s="3"/>
    </row>
    <row r="2767" spans="1:12">
      <c r="A2767" s="37">
        <v>40614</v>
      </c>
      <c r="B2767" s="333" t="s">
        <v>135</v>
      </c>
      <c r="C2767" s="18" t="s">
        <v>4232</v>
      </c>
      <c r="D2767" s="610" t="str">
        <f t="shared" si="213"/>
        <v>Фото</v>
      </c>
      <c r="E2767" s="72" t="s">
        <v>351</v>
      </c>
      <c r="F2767" s="65">
        <v>24</v>
      </c>
      <c r="G2767" s="48">
        <f t="shared" si="211"/>
        <v>895.19999999999993</v>
      </c>
      <c r="H2767" s="75"/>
      <c r="I2767" s="47">
        <f t="shared" si="212"/>
        <v>0</v>
      </c>
      <c r="J2767" s="47" t="s">
        <v>7794</v>
      </c>
      <c r="K2767" s="610"/>
      <c r="L2767" s="3"/>
    </row>
    <row r="2768" spans="1:12">
      <c r="A2768" s="37">
        <v>16352</v>
      </c>
      <c r="B2768" s="455" t="s">
        <v>133</v>
      </c>
      <c r="C2768" s="18" t="s">
        <v>3710</v>
      </c>
      <c r="D2768" s="610" t="str">
        <f t="shared" si="213"/>
        <v>Фото</v>
      </c>
      <c r="E2768" s="72" t="s">
        <v>351</v>
      </c>
      <c r="F2768" s="65">
        <v>23</v>
      </c>
      <c r="G2768" s="48">
        <f t="shared" si="211"/>
        <v>857.9</v>
      </c>
      <c r="H2768" s="75"/>
      <c r="I2768" s="47">
        <f t="shared" si="212"/>
        <v>0</v>
      </c>
      <c r="J2768" s="47" t="s">
        <v>5531</v>
      </c>
      <c r="K2768" s="610"/>
      <c r="L2768" s="3"/>
    </row>
    <row r="2769" spans="1:12">
      <c r="A2769" s="37">
        <v>16353</v>
      </c>
      <c r="B2769" s="333" t="s">
        <v>135</v>
      </c>
      <c r="C2769" s="18" t="s">
        <v>4473</v>
      </c>
      <c r="D2769" s="610" t="str">
        <f t="shared" si="213"/>
        <v>Фото</v>
      </c>
      <c r="E2769" s="72" t="s">
        <v>351</v>
      </c>
      <c r="F2769" s="65">
        <v>32</v>
      </c>
      <c r="G2769" s="48">
        <f t="shared" si="211"/>
        <v>1193.5999999999999</v>
      </c>
      <c r="H2769" s="77"/>
      <c r="I2769" s="47">
        <f t="shared" si="212"/>
        <v>0</v>
      </c>
      <c r="J2769" s="47" t="s">
        <v>5530</v>
      </c>
      <c r="K2769" s="610"/>
      <c r="L2769" s="3"/>
    </row>
    <row r="2770" spans="1:12">
      <c r="A2770" s="37">
        <v>11782</v>
      </c>
      <c r="B2770" s="320" t="s">
        <v>24</v>
      </c>
      <c r="C2770" s="18" t="s">
        <v>1804</v>
      </c>
      <c r="D2770" s="610" t="str">
        <f t="shared" si="213"/>
        <v>Фото</v>
      </c>
      <c r="E2770" s="227" t="s">
        <v>351</v>
      </c>
      <c r="F2770" s="65">
        <v>30</v>
      </c>
      <c r="G2770" s="48">
        <f t="shared" si="211"/>
        <v>1119</v>
      </c>
      <c r="H2770" s="77"/>
      <c r="I2770" s="47">
        <f t="shared" si="212"/>
        <v>0</v>
      </c>
      <c r="J2770" s="47" t="s">
        <v>7435</v>
      </c>
      <c r="K2770" s="610"/>
      <c r="L2770" s="3"/>
    </row>
    <row r="2771" spans="1:12" s="31" customFormat="1">
      <c r="A2771" s="8">
        <v>40711</v>
      </c>
      <c r="B2771" s="23" t="s">
        <v>137</v>
      </c>
      <c r="C2771" s="17" t="s">
        <v>1086</v>
      </c>
      <c r="D2771" s="610" t="str">
        <f t="shared" si="213"/>
        <v>Фото</v>
      </c>
      <c r="E2771" s="72" t="s">
        <v>351</v>
      </c>
      <c r="F2771" s="51">
        <v>1.5</v>
      </c>
      <c r="G2771" s="48">
        <f t="shared" si="211"/>
        <v>55.949999999999996</v>
      </c>
      <c r="H2771" s="77"/>
      <c r="I2771" s="472">
        <f t="shared" si="212"/>
        <v>0</v>
      </c>
      <c r="J2771" s="472" t="s">
        <v>6331</v>
      </c>
      <c r="K2771" s="610"/>
    </row>
    <row r="2772" spans="1:12">
      <c r="A2772" s="37">
        <v>16223</v>
      </c>
      <c r="B2772" s="24" t="s">
        <v>137</v>
      </c>
      <c r="C2772" s="18" t="s">
        <v>3017</v>
      </c>
      <c r="D2772" s="610" t="str">
        <f t="shared" si="213"/>
        <v>Фото</v>
      </c>
      <c r="E2772" s="72" t="s">
        <v>351</v>
      </c>
      <c r="F2772" s="65">
        <v>2.5</v>
      </c>
      <c r="G2772" s="48">
        <f t="shared" si="211"/>
        <v>93.25</v>
      </c>
      <c r="H2772" s="77"/>
      <c r="I2772" s="47">
        <f t="shared" si="212"/>
        <v>0</v>
      </c>
      <c r="J2772" s="47" t="s">
        <v>6290</v>
      </c>
      <c r="K2772" s="610"/>
      <c r="L2772" s="3"/>
    </row>
    <row r="2773" spans="1:12">
      <c r="A2773" s="6">
        <v>38365</v>
      </c>
      <c r="B2773" s="333" t="s">
        <v>135</v>
      </c>
      <c r="C2773" s="17" t="s">
        <v>1087</v>
      </c>
      <c r="D2773" s="610" t="str">
        <f t="shared" si="213"/>
        <v>Фото</v>
      </c>
      <c r="E2773" s="72" t="s">
        <v>351</v>
      </c>
      <c r="F2773" s="51">
        <v>6</v>
      </c>
      <c r="G2773" s="48">
        <f t="shared" si="211"/>
        <v>223.79999999999998</v>
      </c>
      <c r="H2773" s="77"/>
      <c r="I2773" s="47">
        <f t="shared" si="212"/>
        <v>0</v>
      </c>
      <c r="J2773" s="47" t="s">
        <v>6286</v>
      </c>
      <c r="K2773" s="610"/>
      <c r="L2773" s="3"/>
    </row>
    <row r="2774" spans="1:12">
      <c r="A2774" s="38">
        <v>34040</v>
      </c>
      <c r="B2774" s="23" t="s">
        <v>137</v>
      </c>
      <c r="C2774" s="17" t="s">
        <v>1087</v>
      </c>
      <c r="D2774" s="610" t="str">
        <f t="shared" si="213"/>
        <v>Фото</v>
      </c>
      <c r="E2774" s="72" t="s">
        <v>351</v>
      </c>
      <c r="F2774" s="51">
        <v>1</v>
      </c>
      <c r="G2774" s="48">
        <f t="shared" si="211"/>
        <v>37.299999999999997</v>
      </c>
      <c r="H2774" s="75"/>
      <c r="I2774" s="47">
        <f t="shared" si="212"/>
        <v>0</v>
      </c>
      <c r="J2774" s="47" t="s">
        <v>6285</v>
      </c>
      <c r="K2774" s="610"/>
      <c r="L2774" s="3"/>
    </row>
    <row r="2775" spans="1:12">
      <c r="A2775" s="6">
        <v>40296</v>
      </c>
      <c r="B2775" s="455" t="s">
        <v>133</v>
      </c>
      <c r="C2775" s="17" t="s">
        <v>4233</v>
      </c>
      <c r="D2775" s="610" t="str">
        <f t="shared" si="213"/>
        <v>Фото</v>
      </c>
      <c r="E2775" s="72" t="s">
        <v>351</v>
      </c>
      <c r="F2775" s="51">
        <v>2.2000000000000002</v>
      </c>
      <c r="G2775" s="48">
        <f t="shared" si="211"/>
        <v>82.06</v>
      </c>
      <c r="H2775" s="75"/>
      <c r="I2775" s="47">
        <f t="shared" si="212"/>
        <v>0</v>
      </c>
      <c r="J2775" s="47" t="s">
        <v>6288</v>
      </c>
      <c r="K2775" s="610"/>
      <c r="L2775" s="3"/>
    </row>
    <row r="2776" spans="1:12">
      <c r="A2776" s="6">
        <v>40304</v>
      </c>
      <c r="B2776" s="333" t="s">
        <v>135</v>
      </c>
      <c r="C2776" s="17" t="s">
        <v>1579</v>
      </c>
      <c r="D2776" s="610" t="str">
        <f t="shared" si="213"/>
        <v>Фото</v>
      </c>
      <c r="E2776" s="72" t="s">
        <v>351</v>
      </c>
      <c r="F2776" s="51">
        <v>2.2000000000000002</v>
      </c>
      <c r="G2776" s="48">
        <f t="shared" si="211"/>
        <v>82.06</v>
      </c>
      <c r="H2776" s="75"/>
      <c r="I2776" s="47">
        <f t="shared" si="212"/>
        <v>0</v>
      </c>
      <c r="J2776" s="47" t="s">
        <v>6287</v>
      </c>
      <c r="K2776" s="610"/>
      <c r="L2776" s="3"/>
    </row>
    <row r="2777" spans="1:12">
      <c r="A2777" s="6">
        <v>14423</v>
      </c>
      <c r="B2777" s="24" t="s">
        <v>137</v>
      </c>
      <c r="C2777" s="17" t="s">
        <v>3183</v>
      </c>
      <c r="D2777" s="610" t="str">
        <f t="shared" si="213"/>
        <v>Фото</v>
      </c>
      <c r="E2777" s="72" t="s">
        <v>351</v>
      </c>
      <c r="F2777" s="51">
        <v>0.55000000000000004</v>
      </c>
      <c r="G2777" s="48">
        <f t="shared" si="211"/>
        <v>20.515000000000001</v>
      </c>
      <c r="H2777" s="77"/>
      <c r="I2777" s="47">
        <f t="shared" si="212"/>
        <v>0</v>
      </c>
      <c r="J2777" s="47" t="s">
        <v>6289</v>
      </c>
      <c r="K2777" s="610"/>
      <c r="L2777" s="3"/>
    </row>
    <row r="2778" spans="1:12">
      <c r="A2778" s="37">
        <v>18287</v>
      </c>
      <c r="B2778" s="24" t="s">
        <v>137</v>
      </c>
      <c r="C2778" s="21" t="s">
        <v>1457</v>
      </c>
      <c r="D2778" s="610" t="str">
        <f t="shared" si="213"/>
        <v>Фото</v>
      </c>
      <c r="E2778" s="239" t="s">
        <v>351</v>
      </c>
      <c r="F2778" s="65">
        <v>2.5</v>
      </c>
      <c r="G2778" s="48">
        <f t="shared" si="211"/>
        <v>93.25</v>
      </c>
      <c r="H2778" s="77"/>
      <c r="I2778" s="47">
        <f t="shared" si="212"/>
        <v>0</v>
      </c>
      <c r="J2778" s="47" t="s">
        <v>6316</v>
      </c>
      <c r="K2778" s="610"/>
      <c r="L2778" s="3"/>
    </row>
    <row r="2779" spans="1:12">
      <c r="A2779" s="37">
        <v>12980</v>
      </c>
      <c r="B2779" s="9" t="s">
        <v>32</v>
      </c>
      <c r="C2779" s="503" t="s">
        <v>3392</v>
      </c>
      <c r="D2779" s="610" t="str">
        <f t="shared" si="213"/>
        <v>Фото</v>
      </c>
      <c r="E2779" s="239" t="s">
        <v>351</v>
      </c>
      <c r="F2779" s="65">
        <v>2</v>
      </c>
      <c r="G2779" s="48">
        <f t="shared" si="211"/>
        <v>74.599999999999994</v>
      </c>
      <c r="H2779" s="77"/>
      <c r="I2779" s="47">
        <f t="shared" si="212"/>
        <v>0</v>
      </c>
      <c r="J2779" s="47" t="s">
        <v>8702</v>
      </c>
      <c r="K2779" s="610"/>
      <c r="L2779" s="3"/>
    </row>
    <row r="2780" spans="1:12">
      <c r="A2780" s="37">
        <v>12336</v>
      </c>
      <c r="B2780" s="7" t="s">
        <v>137</v>
      </c>
      <c r="C2780" s="18" t="s">
        <v>3393</v>
      </c>
      <c r="D2780" s="610" t="str">
        <f t="shared" si="213"/>
        <v>Фото</v>
      </c>
      <c r="E2780" s="72" t="s">
        <v>351</v>
      </c>
      <c r="F2780" s="65">
        <v>1.5</v>
      </c>
      <c r="G2780" s="48">
        <f t="shared" si="211"/>
        <v>55.949999999999996</v>
      </c>
      <c r="H2780" s="77"/>
      <c r="I2780" s="47">
        <f t="shared" si="212"/>
        <v>0</v>
      </c>
      <c r="J2780" s="47" t="s">
        <v>6317</v>
      </c>
      <c r="K2780" s="610"/>
      <c r="L2780" s="3"/>
    </row>
    <row r="2781" spans="1:12">
      <c r="A2781" s="8">
        <v>18282</v>
      </c>
      <c r="B2781" s="23" t="s">
        <v>137</v>
      </c>
      <c r="C2781" s="20" t="s">
        <v>3746</v>
      </c>
      <c r="D2781" s="610" t="str">
        <f t="shared" si="213"/>
        <v>Фото</v>
      </c>
      <c r="E2781" s="72" t="s">
        <v>351</v>
      </c>
      <c r="F2781" s="51">
        <v>15</v>
      </c>
      <c r="G2781" s="48">
        <f t="shared" si="211"/>
        <v>559.5</v>
      </c>
      <c r="H2781" s="77"/>
      <c r="I2781" s="47">
        <f t="shared" si="212"/>
        <v>0</v>
      </c>
      <c r="J2781" s="47" t="s">
        <v>5525</v>
      </c>
      <c r="K2781" s="610"/>
      <c r="L2781" s="3"/>
    </row>
    <row r="2782" spans="1:12">
      <c r="A2782" s="37">
        <v>16227</v>
      </c>
      <c r="B2782" s="333" t="s">
        <v>135</v>
      </c>
      <c r="C2782" s="20" t="s">
        <v>1088</v>
      </c>
      <c r="D2782" s="610" t="str">
        <f t="shared" si="213"/>
        <v>Фото</v>
      </c>
      <c r="E2782" s="569" t="s">
        <v>134</v>
      </c>
      <c r="F2782" s="65">
        <v>30</v>
      </c>
      <c r="G2782" s="48">
        <f t="shared" si="211"/>
        <v>1119</v>
      </c>
      <c r="H2782" s="77"/>
      <c r="I2782" s="47">
        <f t="shared" si="212"/>
        <v>0</v>
      </c>
      <c r="J2782" s="47" t="s">
        <v>5524</v>
      </c>
      <c r="K2782" s="610"/>
      <c r="L2782" s="3"/>
    </row>
    <row r="2783" spans="1:12">
      <c r="A2783" s="37">
        <v>16230</v>
      </c>
      <c r="B2783" s="23" t="s">
        <v>137</v>
      </c>
      <c r="C2783" s="18" t="s">
        <v>1089</v>
      </c>
      <c r="D2783" s="610" t="str">
        <f t="shared" si="213"/>
        <v>Фото</v>
      </c>
      <c r="E2783" s="72" t="s">
        <v>351</v>
      </c>
      <c r="F2783" s="65">
        <v>2.5</v>
      </c>
      <c r="G2783" s="48">
        <f t="shared" si="211"/>
        <v>93.25</v>
      </c>
      <c r="H2783" s="77"/>
      <c r="I2783" s="47">
        <f t="shared" si="212"/>
        <v>0</v>
      </c>
      <c r="J2783" s="47" t="s">
        <v>6312</v>
      </c>
      <c r="K2783" s="610"/>
      <c r="L2783" s="3"/>
    </row>
    <row r="2784" spans="1:12">
      <c r="A2784" s="8">
        <v>28233</v>
      </c>
      <c r="B2784" s="23" t="s">
        <v>137</v>
      </c>
      <c r="C2784" s="20" t="s">
        <v>1090</v>
      </c>
      <c r="D2784" s="610" t="str">
        <f t="shared" si="213"/>
        <v>Фото</v>
      </c>
      <c r="E2784" s="72" t="s">
        <v>351</v>
      </c>
      <c r="F2784" s="51">
        <v>2.5</v>
      </c>
      <c r="G2784" s="48">
        <f t="shared" si="211"/>
        <v>93.25</v>
      </c>
      <c r="H2784" s="77"/>
      <c r="I2784" s="47">
        <f t="shared" si="212"/>
        <v>0</v>
      </c>
      <c r="J2784" s="47" t="s">
        <v>6313</v>
      </c>
      <c r="K2784" s="610"/>
      <c r="L2784" s="3"/>
    </row>
    <row r="2785" spans="1:12">
      <c r="A2785" s="6">
        <v>12553</v>
      </c>
      <c r="B2785" s="455" t="s">
        <v>33</v>
      </c>
      <c r="C2785" s="17" t="s">
        <v>2603</v>
      </c>
      <c r="D2785" s="610" t="str">
        <f t="shared" si="213"/>
        <v>Фото</v>
      </c>
      <c r="E2785" s="72" t="s">
        <v>351</v>
      </c>
      <c r="F2785" s="51">
        <v>5</v>
      </c>
      <c r="G2785" s="48">
        <f t="shared" si="211"/>
        <v>186.5</v>
      </c>
      <c r="H2785" s="77"/>
      <c r="I2785" s="47">
        <f t="shared" si="212"/>
        <v>0</v>
      </c>
      <c r="J2785" s="47" t="s">
        <v>6276</v>
      </c>
      <c r="K2785" s="610"/>
      <c r="L2785" s="3"/>
    </row>
    <row r="2786" spans="1:12">
      <c r="A2786" s="6">
        <v>11253</v>
      </c>
      <c r="B2786" s="310" t="s">
        <v>89</v>
      </c>
      <c r="C2786" s="31" t="s">
        <v>752</v>
      </c>
      <c r="D2786" s="610" t="str">
        <f t="shared" si="213"/>
        <v>Фото</v>
      </c>
      <c r="E2786" s="227" t="s">
        <v>351</v>
      </c>
      <c r="F2786" s="51">
        <v>2.5</v>
      </c>
      <c r="G2786" s="48">
        <f t="shared" si="211"/>
        <v>93.25</v>
      </c>
      <c r="H2786" s="77"/>
      <c r="I2786" s="47">
        <f t="shared" si="212"/>
        <v>0</v>
      </c>
      <c r="J2786" s="47" t="s">
        <v>6275</v>
      </c>
      <c r="K2786" s="610"/>
      <c r="L2786" s="3"/>
    </row>
    <row r="2787" spans="1:12">
      <c r="A2787" s="6">
        <v>12012</v>
      </c>
      <c r="B2787" s="309" t="s">
        <v>135</v>
      </c>
      <c r="C2787" s="361" t="s">
        <v>751</v>
      </c>
      <c r="D2787" s="610" t="str">
        <f t="shared" si="213"/>
        <v>Фото</v>
      </c>
      <c r="E2787" s="227" t="s">
        <v>351</v>
      </c>
      <c r="F2787" s="51">
        <v>5</v>
      </c>
      <c r="G2787" s="48">
        <f t="shared" si="211"/>
        <v>186.5</v>
      </c>
      <c r="H2787" s="77"/>
      <c r="I2787" s="47">
        <f t="shared" si="212"/>
        <v>0</v>
      </c>
      <c r="J2787" s="47" t="s">
        <v>6278</v>
      </c>
      <c r="K2787" s="610"/>
      <c r="L2787" s="3"/>
    </row>
    <row r="2788" spans="1:12">
      <c r="A2788" s="37">
        <v>16247</v>
      </c>
      <c r="B2788" s="455" t="s">
        <v>33</v>
      </c>
      <c r="C2788" s="18" t="s">
        <v>2606</v>
      </c>
      <c r="D2788" s="610" t="str">
        <f t="shared" si="213"/>
        <v>Фото</v>
      </c>
      <c r="E2788" s="72" t="s">
        <v>351</v>
      </c>
      <c r="F2788" s="65">
        <v>5</v>
      </c>
      <c r="G2788" s="48">
        <f t="shared" si="211"/>
        <v>186.5</v>
      </c>
      <c r="H2788" s="75"/>
      <c r="I2788" s="47">
        <f t="shared" si="212"/>
        <v>0</v>
      </c>
      <c r="J2788" s="47" t="s">
        <v>6277</v>
      </c>
      <c r="K2788" s="610"/>
      <c r="L2788" s="3"/>
    </row>
    <row r="2789" spans="1:12">
      <c r="A2789" s="37">
        <v>12974</v>
      </c>
      <c r="B2789" s="455" t="s">
        <v>33</v>
      </c>
      <c r="C2789" s="18" t="s">
        <v>3371</v>
      </c>
      <c r="D2789" s="610" t="str">
        <f t="shared" si="213"/>
        <v>Фото</v>
      </c>
      <c r="E2789" s="72" t="s">
        <v>351</v>
      </c>
      <c r="F2789" s="65">
        <v>5</v>
      </c>
      <c r="G2789" s="48">
        <f t="shared" ref="G2789:G2820" si="214">I$2*F2789</f>
        <v>186.5</v>
      </c>
      <c r="H2789" s="75"/>
      <c r="I2789" s="47">
        <f t="shared" ref="I2789:I2820" si="215">F2789*H2789</f>
        <v>0</v>
      </c>
      <c r="J2789" s="47" t="s">
        <v>8696</v>
      </c>
      <c r="K2789" s="610"/>
      <c r="L2789" s="3"/>
    </row>
    <row r="2790" spans="1:12">
      <c r="A2790" s="6">
        <v>40187</v>
      </c>
      <c r="B2790" s="455" t="s">
        <v>133</v>
      </c>
      <c r="C2790" s="17" t="s">
        <v>2074</v>
      </c>
      <c r="D2790" s="610" t="str">
        <f t="shared" si="213"/>
        <v>Фото</v>
      </c>
      <c r="E2790" s="72" t="s">
        <v>351</v>
      </c>
      <c r="F2790" s="51">
        <v>15</v>
      </c>
      <c r="G2790" s="48">
        <f t="shared" si="214"/>
        <v>559.5</v>
      </c>
      <c r="H2790" s="75"/>
      <c r="I2790" s="47">
        <f t="shared" si="215"/>
        <v>0</v>
      </c>
      <c r="J2790" s="47" t="s">
        <v>7870</v>
      </c>
      <c r="K2790" s="610"/>
      <c r="L2790" s="3"/>
    </row>
    <row r="2791" spans="1:12">
      <c r="A2791" s="6">
        <v>11555</v>
      </c>
      <c r="B2791" s="2" t="s">
        <v>137</v>
      </c>
      <c r="C2791" s="31" t="s">
        <v>697</v>
      </c>
      <c r="D2791" s="610" t="str">
        <f t="shared" si="213"/>
        <v>Фото</v>
      </c>
      <c r="E2791" s="227" t="s">
        <v>351</v>
      </c>
      <c r="F2791" s="51">
        <v>1.8</v>
      </c>
      <c r="G2791" s="48">
        <f t="shared" si="214"/>
        <v>67.14</v>
      </c>
      <c r="H2791" s="75"/>
      <c r="I2791" s="47">
        <f t="shared" si="215"/>
        <v>0</v>
      </c>
      <c r="J2791" s="47" t="s">
        <v>6340</v>
      </c>
      <c r="K2791" s="610"/>
      <c r="L2791" s="3"/>
    </row>
    <row r="2792" spans="1:12">
      <c r="A2792" s="37">
        <v>16252</v>
      </c>
      <c r="B2792" s="455" t="s">
        <v>33</v>
      </c>
      <c r="C2792" s="18" t="s">
        <v>1091</v>
      </c>
      <c r="D2792" s="610" t="str">
        <f t="shared" si="213"/>
        <v>Фото</v>
      </c>
      <c r="E2792" s="72" t="s">
        <v>351</v>
      </c>
      <c r="F2792" s="65">
        <v>2.5</v>
      </c>
      <c r="G2792" s="48">
        <f t="shared" si="214"/>
        <v>93.25</v>
      </c>
      <c r="H2792" s="77"/>
      <c r="I2792" s="47">
        <f t="shared" si="215"/>
        <v>0</v>
      </c>
      <c r="J2792" s="47" t="s">
        <v>8105</v>
      </c>
      <c r="K2792" s="610"/>
      <c r="L2792" s="3"/>
    </row>
    <row r="2793" spans="1:12">
      <c r="A2793" s="37">
        <v>11296</v>
      </c>
      <c r="B2793" s="2" t="s">
        <v>137</v>
      </c>
      <c r="C2793" s="18" t="s">
        <v>635</v>
      </c>
      <c r="D2793" s="610" t="str">
        <f t="shared" si="213"/>
        <v>Фото</v>
      </c>
      <c r="E2793" s="227" t="s">
        <v>351</v>
      </c>
      <c r="F2793" s="65">
        <v>1.2</v>
      </c>
      <c r="G2793" s="48">
        <f t="shared" si="214"/>
        <v>44.76</v>
      </c>
      <c r="H2793" s="77"/>
      <c r="I2793" s="47">
        <f t="shared" si="215"/>
        <v>0</v>
      </c>
      <c r="J2793" s="47" t="s">
        <v>6305</v>
      </c>
      <c r="K2793" s="610"/>
      <c r="L2793" s="3"/>
    </row>
    <row r="2794" spans="1:12">
      <c r="A2794" s="37">
        <v>12173</v>
      </c>
      <c r="B2794" s="320" t="s">
        <v>24</v>
      </c>
      <c r="C2794" s="18" t="s">
        <v>2566</v>
      </c>
      <c r="D2794" s="610" t="str">
        <f t="shared" si="213"/>
        <v>Фото</v>
      </c>
      <c r="E2794" s="227" t="s">
        <v>351</v>
      </c>
      <c r="F2794" s="65">
        <v>3.5</v>
      </c>
      <c r="G2794" s="48">
        <f t="shared" si="214"/>
        <v>130.54999999999998</v>
      </c>
      <c r="H2794" s="77"/>
      <c r="I2794" s="47">
        <f t="shared" si="215"/>
        <v>0</v>
      </c>
      <c r="J2794" s="47" t="s">
        <v>8291</v>
      </c>
      <c r="K2794" s="610"/>
      <c r="L2794" s="3"/>
    </row>
    <row r="2795" spans="1:12">
      <c r="A2795" s="37">
        <v>12174</v>
      </c>
      <c r="B2795" s="320" t="s">
        <v>24</v>
      </c>
      <c r="C2795" s="18" t="s">
        <v>2567</v>
      </c>
      <c r="D2795" s="610" t="str">
        <f t="shared" si="213"/>
        <v>Фото</v>
      </c>
      <c r="E2795" s="227" t="s">
        <v>351</v>
      </c>
      <c r="F2795" s="65">
        <v>3.5</v>
      </c>
      <c r="G2795" s="48">
        <f t="shared" si="214"/>
        <v>130.54999999999998</v>
      </c>
      <c r="H2795" s="77"/>
      <c r="I2795" s="47">
        <f t="shared" si="215"/>
        <v>0</v>
      </c>
      <c r="J2795" s="47" t="s">
        <v>8292</v>
      </c>
      <c r="K2795" s="610"/>
      <c r="L2795" s="3"/>
    </row>
    <row r="2796" spans="1:12">
      <c r="A2796" s="37">
        <v>12175</v>
      </c>
      <c r="B2796" s="320" t="s">
        <v>24</v>
      </c>
      <c r="C2796" s="18" t="s">
        <v>2568</v>
      </c>
      <c r="D2796" s="610" t="str">
        <f t="shared" si="213"/>
        <v>Фото</v>
      </c>
      <c r="E2796" s="227" t="s">
        <v>351</v>
      </c>
      <c r="F2796" s="65">
        <v>3.5</v>
      </c>
      <c r="G2796" s="48">
        <f t="shared" si="214"/>
        <v>130.54999999999998</v>
      </c>
      <c r="H2796" s="77"/>
      <c r="I2796" s="47">
        <f t="shared" si="215"/>
        <v>0</v>
      </c>
      <c r="J2796" s="47" t="s">
        <v>8293</v>
      </c>
      <c r="K2796" s="610"/>
      <c r="L2796" s="3"/>
    </row>
    <row r="2797" spans="1:12">
      <c r="A2797" s="37">
        <v>16264</v>
      </c>
      <c r="B2797" s="455" t="s">
        <v>33</v>
      </c>
      <c r="C2797" s="21" t="s">
        <v>1114</v>
      </c>
      <c r="D2797" s="610" t="str">
        <f t="shared" si="213"/>
        <v>Фото</v>
      </c>
      <c r="E2797" s="72" t="s">
        <v>351</v>
      </c>
      <c r="F2797" s="49">
        <v>3.8</v>
      </c>
      <c r="G2797" s="48">
        <f t="shared" si="214"/>
        <v>141.73999999999998</v>
      </c>
      <c r="H2797" s="77"/>
      <c r="I2797" s="47">
        <f t="shared" si="215"/>
        <v>0</v>
      </c>
      <c r="J2797" s="47" t="s">
        <v>6307</v>
      </c>
      <c r="K2797" s="610"/>
      <c r="L2797" s="3"/>
    </row>
    <row r="2798" spans="1:12">
      <c r="A2798" s="37">
        <v>16265</v>
      </c>
      <c r="B2798" s="455" t="s">
        <v>33</v>
      </c>
      <c r="C2798" s="18" t="s">
        <v>1115</v>
      </c>
      <c r="D2798" s="610" t="str">
        <f t="shared" si="213"/>
        <v>Фото</v>
      </c>
      <c r="E2798" s="72" t="s">
        <v>351</v>
      </c>
      <c r="F2798" s="49">
        <v>3.8</v>
      </c>
      <c r="G2798" s="48">
        <f t="shared" si="214"/>
        <v>141.73999999999998</v>
      </c>
      <c r="H2798" s="82"/>
      <c r="I2798" s="47">
        <f t="shared" si="215"/>
        <v>0</v>
      </c>
      <c r="J2798" s="47" t="s">
        <v>6306</v>
      </c>
      <c r="K2798" s="610"/>
      <c r="L2798" s="3"/>
    </row>
    <row r="2799" spans="1:12">
      <c r="A2799" s="37">
        <v>16402</v>
      </c>
      <c r="B2799" s="455" t="s">
        <v>133</v>
      </c>
      <c r="C2799" s="21" t="s">
        <v>2075</v>
      </c>
      <c r="D2799" s="610" t="str">
        <f t="shared" si="213"/>
        <v>Фото</v>
      </c>
      <c r="E2799" s="72" t="s">
        <v>351</v>
      </c>
      <c r="F2799" s="49">
        <v>3.8</v>
      </c>
      <c r="G2799" s="48">
        <f t="shared" si="214"/>
        <v>141.73999999999998</v>
      </c>
      <c r="H2799" s="77"/>
      <c r="I2799" s="47">
        <f t="shared" si="215"/>
        <v>0</v>
      </c>
      <c r="J2799" s="47" t="s">
        <v>6308</v>
      </c>
      <c r="K2799" s="610"/>
      <c r="L2799" s="3"/>
    </row>
    <row r="2800" spans="1:12">
      <c r="A2800" s="37">
        <v>16268</v>
      </c>
      <c r="B2800" s="23" t="s">
        <v>137</v>
      </c>
      <c r="C2800" s="18" t="s">
        <v>1092</v>
      </c>
      <c r="D2800" s="610" t="str">
        <f t="shared" si="213"/>
        <v>Фото</v>
      </c>
      <c r="E2800" s="72" t="s">
        <v>351</v>
      </c>
      <c r="F2800" s="65">
        <v>2</v>
      </c>
      <c r="G2800" s="48">
        <f t="shared" si="214"/>
        <v>74.599999999999994</v>
      </c>
      <c r="H2800" s="77"/>
      <c r="I2800" s="47">
        <f t="shared" si="215"/>
        <v>0</v>
      </c>
      <c r="J2800" s="47" t="s">
        <v>6332</v>
      </c>
      <c r="K2800" s="610"/>
      <c r="L2800" s="3"/>
    </row>
    <row r="2801" spans="1:12">
      <c r="A2801" s="37">
        <v>16277</v>
      </c>
      <c r="B2801" s="458" t="s">
        <v>137</v>
      </c>
      <c r="C2801" s="18" t="s">
        <v>4163</v>
      </c>
      <c r="D2801" s="610" t="str">
        <f t="shared" si="213"/>
        <v>Фото</v>
      </c>
      <c r="E2801" s="72" t="s">
        <v>351</v>
      </c>
      <c r="F2801" s="65">
        <v>1</v>
      </c>
      <c r="G2801" s="48">
        <f t="shared" si="214"/>
        <v>37.299999999999997</v>
      </c>
      <c r="H2801" s="77"/>
      <c r="I2801" s="47">
        <f t="shared" si="215"/>
        <v>0</v>
      </c>
      <c r="J2801" s="47" t="s">
        <v>6334</v>
      </c>
      <c r="K2801" s="610"/>
      <c r="L2801" s="3"/>
    </row>
    <row r="2802" spans="1:12">
      <c r="A2802" s="37">
        <v>16364</v>
      </c>
      <c r="B2802" s="23" t="s">
        <v>137</v>
      </c>
      <c r="C2802" s="18" t="s">
        <v>1093</v>
      </c>
      <c r="D2802" s="610" t="str">
        <f t="shared" si="213"/>
        <v>Фото</v>
      </c>
      <c r="E2802" s="72" t="s">
        <v>351</v>
      </c>
      <c r="F2802" s="65">
        <v>2.5</v>
      </c>
      <c r="G2802" s="48">
        <f t="shared" si="214"/>
        <v>93.25</v>
      </c>
      <c r="H2802" s="77"/>
      <c r="I2802" s="47">
        <f t="shared" si="215"/>
        <v>0</v>
      </c>
      <c r="J2802" s="47" t="s">
        <v>6327</v>
      </c>
      <c r="K2802" s="610"/>
      <c r="L2802" s="3"/>
    </row>
    <row r="2803" spans="1:12">
      <c r="A2803" s="37">
        <v>18288</v>
      </c>
      <c r="B2803" s="24" t="s">
        <v>137</v>
      </c>
      <c r="C2803" s="21" t="s">
        <v>1094</v>
      </c>
      <c r="D2803" s="610" t="str">
        <f t="shared" si="213"/>
        <v>Фото</v>
      </c>
      <c r="E2803" s="72" t="s">
        <v>351</v>
      </c>
      <c r="F2803" s="65">
        <v>8</v>
      </c>
      <c r="G2803" s="48">
        <f t="shared" si="214"/>
        <v>298.39999999999998</v>
      </c>
      <c r="H2803" s="77"/>
      <c r="I2803" s="47">
        <f t="shared" si="215"/>
        <v>0</v>
      </c>
      <c r="J2803" s="47" t="s">
        <v>5541</v>
      </c>
      <c r="K2803" s="610"/>
      <c r="L2803" s="3"/>
    </row>
    <row r="2804" spans="1:12">
      <c r="A2804" s="37">
        <v>16281</v>
      </c>
      <c r="B2804" s="23" t="s">
        <v>137</v>
      </c>
      <c r="C2804" s="18" t="s">
        <v>4164</v>
      </c>
      <c r="D2804" s="610" t="str">
        <f t="shared" si="213"/>
        <v>Фото</v>
      </c>
      <c r="E2804" s="72" t="s">
        <v>351</v>
      </c>
      <c r="F2804" s="65">
        <v>8.5</v>
      </c>
      <c r="G2804" s="48">
        <f t="shared" si="214"/>
        <v>317.04999999999995</v>
      </c>
      <c r="H2804" s="77"/>
      <c r="I2804" s="47">
        <f t="shared" si="215"/>
        <v>0</v>
      </c>
      <c r="J2804" s="47" t="s">
        <v>5547</v>
      </c>
      <c r="K2804" s="610"/>
      <c r="L2804" s="3"/>
    </row>
    <row r="2805" spans="1:12">
      <c r="A2805" s="37">
        <v>16386</v>
      </c>
      <c r="B2805" s="23" t="s">
        <v>137</v>
      </c>
      <c r="C2805" s="21" t="s">
        <v>1095</v>
      </c>
      <c r="D2805" s="610" t="str">
        <f t="shared" si="213"/>
        <v>Фото</v>
      </c>
      <c r="E2805" s="72" t="s">
        <v>351</v>
      </c>
      <c r="F2805" s="65">
        <v>7.5</v>
      </c>
      <c r="G2805" s="48">
        <f t="shared" si="214"/>
        <v>279.75</v>
      </c>
      <c r="H2805" s="77"/>
      <c r="I2805" s="47">
        <f t="shared" si="215"/>
        <v>0</v>
      </c>
      <c r="J2805" s="47" t="s">
        <v>6264</v>
      </c>
      <c r="K2805" s="610"/>
      <c r="L2805" s="3"/>
    </row>
    <row r="2806" spans="1:12">
      <c r="A2806" s="37">
        <v>12865</v>
      </c>
      <c r="B2806" s="2" t="s">
        <v>137</v>
      </c>
      <c r="C2806" s="21" t="s">
        <v>2990</v>
      </c>
      <c r="D2806" s="610" t="str">
        <f t="shared" si="213"/>
        <v>Фото</v>
      </c>
      <c r="E2806" s="72" t="s">
        <v>351</v>
      </c>
      <c r="F2806" s="65">
        <v>3</v>
      </c>
      <c r="G2806" s="48">
        <f t="shared" si="214"/>
        <v>111.89999999999999</v>
      </c>
      <c r="H2806" s="77"/>
      <c r="I2806" s="47">
        <f t="shared" si="215"/>
        <v>0</v>
      </c>
      <c r="J2806" s="47" t="s">
        <v>8606</v>
      </c>
      <c r="K2806" s="610"/>
      <c r="L2806" s="3"/>
    </row>
    <row r="2807" spans="1:12">
      <c r="A2807" s="37">
        <v>13788</v>
      </c>
      <c r="B2807" s="2" t="s">
        <v>137</v>
      </c>
      <c r="C2807" s="21" t="s">
        <v>3802</v>
      </c>
      <c r="D2807" s="610" t="str">
        <f t="shared" si="213"/>
        <v>Фото</v>
      </c>
      <c r="E2807" s="72" t="s">
        <v>351</v>
      </c>
      <c r="F2807" s="65">
        <v>3</v>
      </c>
      <c r="G2807" s="48">
        <f t="shared" si="214"/>
        <v>111.89999999999999</v>
      </c>
      <c r="H2807" s="77"/>
      <c r="I2807" s="47">
        <f t="shared" si="215"/>
        <v>0</v>
      </c>
      <c r="J2807" s="47" t="s">
        <v>5846</v>
      </c>
      <c r="K2807" s="610"/>
      <c r="L2807" s="3"/>
    </row>
    <row r="2808" spans="1:12">
      <c r="A2808" s="37">
        <v>12373</v>
      </c>
      <c r="B2808" s="2" t="s">
        <v>137</v>
      </c>
      <c r="C2808" s="21" t="s">
        <v>411</v>
      </c>
      <c r="D2808" s="610" t="str">
        <f t="shared" si="213"/>
        <v>Фото</v>
      </c>
      <c r="E2808" s="72" t="s">
        <v>351</v>
      </c>
      <c r="F2808" s="65">
        <v>3</v>
      </c>
      <c r="G2808" s="48">
        <f t="shared" si="214"/>
        <v>111.89999999999999</v>
      </c>
      <c r="H2808" s="77"/>
      <c r="I2808" s="47">
        <f t="shared" si="215"/>
        <v>0</v>
      </c>
      <c r="J2808" s="47" t="s">
        <v>6279</v>
      </c>
      <c r="K2808" s="610"/>
      <c r="L2808" s="3"/>
    </row>
    <row r="2809" spans="1:12">
      <c r="A2809" s="37">
        <v>12904</v>
      </c>
      <c r="B2809" s="2" t="s">
        <v>137</v>
      </c>
      <c r="C2809" s="21" t="s">
        <v>3126</v>
      </c>
      <c r="D2809" s="610" t="str">
        <f t="shared" si="213"/>
        <v>Фото</v>
      </c>
      <c r="E2809" s="72" t="s">
        <v>351</v>
      </c>
      <c r="F2809" s="65">
        <v>3</v>
      </c>
      <c r="G2809" s="48">
        <f t="shared" si="214"/>
        <v>111.89999999999999</v>
      </c>
      <c r="H2809" s="77"/>
      <c r="I2809" s="47">
        <f t="shared" si="215"/>
        <v>0</v>
      </c>
      <c r="J2809" s="47" t="s">
        <v>8633</v>
      </c>
      <c r="K2809" s="610"/>
      <c r="L2809" s="3"/>
    </row>
    <row r="2810" spans="1:12">
      <c r="A2810" s="37">
        <v>12866</v>
      </c>
      <c r="B2810" s="2" t="s">
        <v>137</v>
      </c>
      <c r="C2810" s="21" t="s">
        <v>2991</v>
      </c>
      <c r="D2810" s="610" t="str">
        <f t="shared" si="213"/>
        <v>Фото</v>
      </c>
      <c r="E2810" s="72" t="s">
        <v>351</v>
      </c>
      <c r="F2810" s="65">
        <v>3</v>
      </c>
      <c r="G2810" s="48">
        <f t="shared" si="214"/>
        <v>111.89999999999999</v>
      </c>
      <c r="H2810" s="77"/>
      <c r="I2810" s="47">
        <f t="shared" si="215"/>
        <v>0</v>
      </c>
      <c r="J2810" s="47" t="s">
        <v>8607</v>
      </c>
      <c r="K2810" s="610"/>
      <c r="L2810" s="3"/>
    </row>
    <row r="2811" spans="1:12">
      <c r="A2811" s="37">
        <v>12828</v>
      </c>
      <c r="B2811" s="2" t="s">
        <v>137</v>
      </c>
      <c r="C2811" s="21" t="s">
        <v>2848</v>
      </c>
      <c r="D2811" s="610" t="str">
        <f t="shared" si="213"/>
        <v>Фото</v>
      </c>
      <c r="E2811" s="72" t="s">
        <v>351</v>
      </c>
      <c r="F2811" s="65">
        <v>4</v>
      </c>
      <c r="G2811" s="48">
        <f t="shared" si="214"/>
        <v>149.19999999999999</v>
      </c>
      <c r="H2811" s="77"/>
      <c r="I2811" s="47">
        <f t="shared" si="215"/>
        <v>0</v>
      </c>
      <c r="J2811" s="47" t="s">
        <v>8563</v>
      </c>
      <c r="K2811" s="610"/>
      <c r="L2811" s="3"/>
    </row>
    <row r="2812" spans="1:12">
      <c r="A2812" s="37">
        <v>12716</v>
      </c>
      <c r="B2812" s="2" t="s">
        <v>137</v>
      </c>
      <c r="C2812" s="21" t="s">
        <v>2734</v>
      </c>
      <c r="D2812" s="610" t="str">
        <f t="shared" si="213"/>
        <v>Фото</v>
      </c>
      <c r="E2812" s="72" t="s">
        <v>351</v>
      </c>
      <c r="F2812" s="65">
        <v>6</v>
      </c>
      <c r="G2812" s="48">
        <f t="shared" si="214"/>
        <v>223.79999999999998</v>
      </c>
      <c r="H2812" s="77"/>
      <c r="I2812" s="47">
        <f t="shared" si="215"/>
        <v>0</v>
      </c>
      <c r="J2812" s="47" t="s">
        <v>8454</v>
      </c>
      <c r="K2812" s="610"/>
      <c r="L2812" s="3"/>
    </row>
    <row r="2813" spans="1:12">
      <c r="A2813" s="37">
        <v>12711</v>
      </c>
      <c r="B2813" s="2" t="s">
        <v>137</v>
      </c>
      <c r="C2813" s="21" t="s">
        <v>2731</v>
      </c>
      <c r="D2813" s="610" t="str">
        <f t="shared" si="213"/>
        <v>Фото</v>
      </c>
      <c r="E2813" s="72" t="s">
        <v>351</v>
      </c>
      <c r="F2813" s="65">
        <v>11</v>
      </c>
      <c r="G2813" s="48">
        <f t="shared" si="214"/>
        <v>410.29999999999995</v>
      </c>
      <c r="H2813" s="77"/>
      <c r="I2813" s="47">
        <f t="shared" si="215"/>
        <v>0</v>
      </c>
      <c r="J2813" s="47" t="s">
        <v>8440</v>
      </c>
      <c r="K2813" s="610"/>
      <c r="L2813" s="3"/>
    </row>
    <row r="2814" spans="1:12">
      <c r="A2814" s="37">
        <v>16028</v>
      </c>
      <c r="B2814" s="24" t="s">
        <v>137</v>
      </c>
      <c r="C2814" s="18" t="s">
        <v>1456</v>
      </c>
      <c r="D2814" s="610" t="str">
        <f t="shared" si="213"/>
        <v>Фото</v>
      </c>
      <c r="E2814" s="239" t="s">
        <v>351</v>
      </c>
      <c r="F2814" s="65">
        <v>18</v>
      </c>
      <c r="G2814" s="48">
        <f t="shared" si="214"/>
        <v>671.4</v>
      </c>
      <c r="H2814" s="77"/>
      <c r="I2814" s="47">
        <f t="shared" si="215"/>
        <v>0</v>
      </c>
      <c r="J2814" s="47" t="s">
        <v>6260</v>
      </c>
      <c r="K2814" s="610"/>
      <c r="L2814" s="3"/>
    </row>
    <row r="2815" spans="1:12">
      <c r="A2815" s="37">
        <v>16298</v>
      </c>
      <c r="B2815" s="23" t="s">
        <v>137</v>
      </c>
      <c r="C2815" s="18" t="s">
        <v>3113</v>
      </c>
      <c r="D2815" s="610" t="str">
        <f t="shared" si="213"/>
        <v>Фото</v>
      </c>
      <c r="E2815" s="72" t="s">
        <v>351</v>
      </c>
      <c r="F2815" s="65">
        <v>2</v>
      </c>
      <c r="G2815" s="48">
        <f t="shared" si="214"/>
        <v>74.599999999999994</v>
      </c>
      <c r="H2815" s="77"/>
      <c r="I2815" s="47">
        <f t="shared" si="215"/>
        <v>0</v>
      </c>
      <c r="J2815" s="47" t="s">
        <v>6291</v>
      </c>
      <c r="K2815" s="610"/>
      <c r="L2815" s="3"/>
    </row>
    <row r="2816" spans="1:12">
      <c r="A2816" s="37">
        <v>12901</v>
      </c>
      <c r="B2816" s="23" t="s">
        <v>137</v>
      </c>
      <c r="C2816" s="18" t="s">
        <v>3112</v>
      </c>
      <c r="D2816" s="610" t="str">
        <f t="shared" si="213"/>
        <v>Фото</v>
      </c>
      <c r="E2816" s="72" t="s">
        <v>351</v>
      </c>
      <c r="F2816" s="65">
        <v>1.3</v>
      </c>
      <c r="G2816" s="48">
        <f t="shared" si="214"/>
        <v>48.489999999999995</v>
      </c>
      <c r="H2816" s="77"/>
      <c r="I2816" s="47">
        <f t="shared" si="215"/>
        <v>0</v>
      </c>
      <c r="J2816" s="47" t="s">
        <v>8630</v>
      </c>
      <c r="K2816" s="610"/>
      <c r="L2816" s="3"/>
    </row>
    <row r="2817" spans="1:12">
      <c r="A2817" s="37">
        <v>13025</v>
      </c>
      <c r="B2817" s="23" t="s">
        <v>137</v>
      </c>
      <c r="C2817" s="18" t="s">
        <v>1096</v>
      </c>
      <c r="D2817" s="610" t="str">
        <f t="shared" si="213"/>
        <v>Фото</v>
      </c>
      <c r="E2817" s="72" t="s">
        <v>351</v>
      </c>
      <c r="F2817" s="65">
        <v>1.7</v>
      </c>
      <c r="G2817" s="48">
        <f t="shared" si="214"/>
        <v>63.41</v>
      </c>
      <c r="H2817" s="77"/>
      <c r="I2817" s="47">
        <f t="shared" si="215"/>
        <v>0</v>
      </c>
      <c r="J2817" s="47" t="s">
        <v>6296</v>
      </c>
      <c r="K2817" s="610"/>
      <c r="L2817" s="3"/>
    </row>
    <row r="2818" spans="1:12">
      <c r="A2818" s="37">
        <v>13024</v>
      </c>
      <c r="B2818" s="23" t="s">
        <v>137</v>
      </c>
      <c r="C2818" s="18" t="s">
        <v>3139</v>
      </c>
      <c r="D2818" s="610" t="str">
        <f t="shared" si="213"/>
        <v>Фото</v>
      </c>
      <c r="E2818" s="72" t="s">
        <v>351</v>
      </c>
      <c r="F2818" s="65">
        <v>2</v>
      </c>
      <c r="G2818" s="48">
        <f t="shared" si="214"/>
        <v>74.599999999999994</v>
      </c>
      <c r="H2818" s="77"/>
      <c r="I2818" s="47">
        <f t="shared" si="215"/>
        <v>0</v>
      </c>
      <c r="J2818" s="47" t="s">
        <v>6295</v>
      </c>
      <c r="K2818" s="610"/>
      <c r="L2818" s="3"/>
    </row>
    <row r="2819" spans="1:12">
      <c r="A2819" s="37">
        <v>40301</v>
      </c>
      <c r="B2819" s="23" t="s">
        <v>137</v>
      </c>
      <c r="C2819" s="18" t="s">
        <v>3199</v>
      </c>
      <c r="D2819" s="610" t="str">
        <f t="shared" si="213"/>
        <v>Фото</v>
      </c>
      <c r="E2819" s="72" t="s">
        <v>351</v>
      </c>
      <c r="F2819" s="65">
        <v>3</v>
      </c>
      <c r="G2819" s="48">
        <f t="shared" si="214"/>
        <v>111.89999999999999</v>
      </c>
      <c r="H2819" s="77"/>
      <c r="I2819" s="47">
        <f t="shared" si="215"/>
        <v>0</v>
      </c>
      <c r="J2819" s="47" t="s">
        <v>7059</v>
      </c>
      <c r="K2819" s="610"/>
      <c r="L2819" s="3"/>
    </row>
    <row r="2820" spans="1:12">
      <c r="A2820" s="37">
        <v>16307</v>
      </c>
      <c r="B2820" s="23" t="s">
        <v>137</v>
      </c>
      <c r="C2820" s="18" t="s">
        <v>3273</v>
      </c>
      <c r="D2820" s="610" t="str">
        <f t="shared" si="213"/>
        <v>Фото</v>
      </c>
      <c r="E2820" s="72" t="s">
        <v>351</v>
      </c>
      <c r="F2820" s="65">
        <v>1.8</v>
      </c>
      <c r="G2820" s="48">
        <f t="shared" si="214"/>
        <v>67.14</v>
      </c>
      <c r="H2820" s="77"/>
      <c r="I2820" s="47">
        <f t="shared" si="215"/>
        <v>0</v>
      </c>
      <c r="J2820" s="47" t="s">
        <v>6297</v>
      </c>
      <c r="K2820" s="610"/>
      <c r="L2820" s="3"/>
    </row>
    <row r="2821" spans="1:12">
      <c r="A2821" s="37">
        <v>16311</v>
      </c>
      <c r="B2821" s="23" t="s">
        <v>137</v>
      </c>
      <c r="C2821" s="18" t="s">
        <v>3241</v>
      </c>
      <c r="D2821" s="610" t="str">
        <f t="shared" si="213"/>
        <v>Фото</v>
      </c>
      <c r="E2821" s="72" t="s">
        <v>351</v>
      </c>
      <c r="F2821" s="65">
        <v>1.7</v>
      </c>
      <c r="G2821" s="48">
        <f t="shared" ref="G2821:G2831" si="216">I$2*F2821</f>
        <v>63.41</v>
      </c>
      <c r="H2821" s="77"/>
      <c r="I2821" s="47">
        <f t="shared" ref="I2821:I2831" si="217">F2821*H2821</f>
        <v>0</v>
      </c>
      <c r="J2821" s="47" t="s">
        <v>6298</v>
      </c>
      <c r="K2821" s="610"/>
      <c r="L2821" s="3"/>
    </row>
    <row r="2822" spans="1:12">
      <c r="A2822" s="37">
        <v>18275</v>
      </c>
      <c r="B2822" s="23" t="s">
        <v>137</v>
      </c>
      <c r="C2822" s="18" t="s">
        <v>3186</v>
      </c>
      <c r="D2822" s="610" t="str">
        <f t="shared" si="213"/>
        <v>Фото</v>
      </c>
      <c r="E2822" s="72" t="s">
        <v>351</v>
      </c>
      <c r="F2822" s="65">
        <v>1.2</v>
      </c>
      <c r="G2822" s="48">
        <f t="shared" si="216"/>
        <v>44.76</v>
      </c>
      <c r="H2822" s="77"/>
      <c r="I2822" s="47">
        <f t="shared" si="217"/>
        <v>0</v>
      </c>
      <c r="J2822" s="47" t="s">
        <v>6299</v>
      </c>
      <c r="K2822" s="610"/>
      <c r="L2822" s="3"/>
    </row>
    <row r="2823" spans="1:12">
      <c r="A2823" s="37">
        <v>18276</v>
      </c>
      <c r="B2823" s="23" t="s">
        <v>137</v>
      </c>
      <c r="C2823" s="18" t="s">
        <v>3187</v>
      </c>
      <c r="D2823" s="610" t="str">
        <f t="shared" ref="D2823:D2886" si="218">HYPERLINK(J2823,"Фото")</f>
        <v>Фото</v>
      </c>
      <c r="E2823" s="72" t="s">
        <v>351</v>
      </c>
      <c r="F2823" s="65">
        <v>1.2</v>
      </c>
      <c r="G2823" s="48">
        <f t="shared" si="216"/>
        <v>44.76</v>
      </c>
      <c r="H2823" s="77"/>
      <c r="I2823" s="47">
        <f t="shared" si="217"/>
        <v>0</v>
      </c>
      <c r="J2823" s="47" t="s">
        <v>6300</v>
      </c>
      <c r="K2823" s="610"/>
      <c r="L2823" s="3"/>
    </row>
    <row r="2824" spans="1:12">
      <c r="A2824" s="37">
        <v>34009</v>
      </c>
      <c r="B2824" s="455" t="s">
        <v>133</v>
      </c>
      <c r="C2824" s="18" t="s">
        <v>1119</v>
      </c>
      <c r="D2824" s="610" t="str">
        <f t="shared" si="218"/>
        <v>Фото</v>
      </c>
      <c r="E2824" s="72" t="s">
        <v>351</v>
      </c>
      <c r="F2824" s="65">
        <v>2.5</v>
      </c>
      <c r="G2824" s="48">
        <f t="shared" si="216"/>
        <v>93.25</v>
      </c>
      <c r="H2824" s="77"/>
      <c r="I2824" s="47">
        <f t="shared" si="217"/>
        <v>0</v>
      </c>
      <c r="J2824" s="47" t="s">
        <v>6301</v>
      </c>
      <c r="K2824" s="610"/>
      <c r="L2824" s="3"/>
    </row>
    <row r="2825" spans="1:12">
      <c r="A2825" s="6">
        <v>34021</v>
      </c>
      <c r="B2825" s="23" t="s">
        <v>137</v>
      </c>
      <c r="C2825" s="31" t="s">
        <v>1107</v>
      </c>
      <c r="D2825" s="610" t="str">
        <f t="shared" si="218"/>
        <v>Фото</v>
      </c>
      <c r="E2825" s="72" t="s">
        <v>351</v>
      </c>
      <c r="F2825" s="68">
        <v>10</v>
      </c>
      <c r="G2825" s="48">
        <f t="shared" si="216"/>
        <v>373</v>
      </c>
      <c r="H2825" s="75"/>
      <c r="I2825" s="47">
        <f t="shared" si="217"/>
        <v>0</v>
      </c>
      <c r="J2825" s="47" t="s">
        <v>5540</v>
      </c>
      <c r="K2825" s="610"/>
      <c r="L2825" s="3"/>
    </row>
    <row r="2826" spans="1:12">
      <c r="A2826" s="6">
        <v>34010</v>
      </c>
      <c r="B2826" s="23" t="s">
        <v>137</v>
      </c>
      <c r="C2826" s="31" t="s">
        <v>1110</v>
      </c>
      <c r="D2826" s="610" t="str">
        <f t="shared" si="218"/>
        <v>Фото</v>
      </c>
      <c r="E2826" s="72" t="s">
        <v>351</v>
      </c>
      <c r="F2826" s="51">
        <v>12</v>
      </c>
      <c r="G2826" s="48">
        <f t="shared" si="216"/>
        <v>447.59999999999997</v>
      </c>
      <c r="H2826" s="75"/>
      <c r="I2826" s="47">
        <f t="shared" si="217"/>
        <v>0</v>
      </c>
      <c r="J2826" s="47" t="s">
        <v>5539</v>
      </c>
      <c r="K2826" s="610"/>
      <c r="L2826" s="3"/>
    </row>
    <row r="2827" spans="1:12">
      <c r="A2827" s="6">
        <v>34012</v>
      </c>
      <c r="B2827" s="23" t="s">
        <v>137</v>
      </c>
      <c r="C2827" s="31" t="s">
        <v>1111</v>
      </c>
      <c r="D2827" s="610" t="str">
        <f t="shared" si="218"/>
        <v>Фото</v>
      </c>
      <c r="E2827" s="72" t="s">
        <v>351</v>
      </c>
      <c r="F2827" s="51">
        <v>10</v>
      </c>
      <c r="G2827" s="48">
        <f t="shared" si="216"/>
        <v>373</v>
      </c>
      <c r="H2827" s="75"/>
      <c r="I2827" s="47">
        <f t="shared" si="217"/>
        <v>0</v>
      </c>
      <c r="J2827" s="47" t="s">
        <v>5538</v>
      </c>
      <c r="K2827" s="610"/>
      <c r="L2827" s="3"/>
    </row>
    <row r="2828" spans="1:12">
      <c r="A2828" s="37">
        <v>16358</v>
      </c>
      <c r="B2828" s="23" t="s">
        <v>137</v>
      </c>
      <c r="C2828" s="18" t="s">
        <v>1620</v>
      </c>
      <c r="D2828" s="610" t="str">
        <f t="shared" si="218"/>
        <v>Фото</v>
      </c>
      <c r="E2828" s="72" t="s">
        <v>351</v>
      </c>
      <c r="F2828" s="49">
        <v>2</v>
      </c>
      <c r="G2828" s="48">
        <f t="shared" si="216"/>
        <v>74.599999999999994</v>
      </c>
      <c r="H2828" s="77"/>
      <c r="I2828" s="47">
        <f t="shared" si="217"/>
        <v>0</v>
      </c>
      <c r="J2828" s="47" t="s">
        <v>6333</v>
      </c>
      <c r="K2828" s="610"/>
      <c r="L2828" s="3"/>
    </row>
    <row r="2829" spans="1:12">
      <c r="A2829" s="37">
        <v>18273</v>
      </c>
      <c r="B2829" s="455" t="s">
        <v>133</v>
      </c>
      <c r="C2829" s="21" t="s">
        <v>1097</v>
      </c>
      <c r="D2829" s="610" t="str">
        <f t="shared" si="218"/>
        <v>Фото</v>
      </c>
      <c r="E2829" s="72" t="s">
        <v>351</v>
      </c>
      <c r="F2829" s="65">
        <v>3.5</v>
      </c>
      <c r="G2829" s="48">
        <f t="shared" si="216"/>
        <v>130.54999999999998</v>
      </c>
      <c r="H2829" s="77"/>
      <c r="I2829" s="47">
        <f t="shared" si="217"/>
        <v>0</v>
      </c>
      <c r="J2829" s="47" t="s">
        <v>6303</v>
      </c>
      <c r="K2829" s="610"/>
      <c r="L2829" s="3"/>
    </row>
    <row r="2830" spans="1:12">
      <c r="A2830" s="6">
        <v>28364</v>
      </c>
      <c r="B2830" s="333" t="s">
        <v>135</v>
      </c>
      <c r="C2830" s="17" t="s">
        <v>1098</v>
      </c>
      <c r="D2830" s="610" t="str">
        <f t="shared" si="218"/>
        <v>Фото</v>
      </c>
      <c r="E2830" s="72" t="s">
        <v>351</v>
      </c>
      <c r="F2830" s="51">
        <v>6.5</v>
      </c>
      <c r="G2830" s="48">
        <f t="shared" si="216"/>
        <v>242.45</v>
      </c>
      <c r="H2830" s="77"/>
      <c r="I2830" s="47">
        <f t="shared" si="217"/>
        <v>0</v>
      </c>
      <c r="J2830" s="47" t="s">
        <v>6272</v>
      </c>
      <c r="K2830" s="610"/>
      <c r="L2830" s="3"/>
    </row>
    <row r="2831" spans="1:12">
      <c r="A2831" s="37">
        <v>16375</v>
      </c>
      <c r="B2831" s="23" t="s">
        <v>137</v>
      </c>
      <c r="C2831" s="18" t="s">
        <v>1099</v>
      </c>
      <c r="D2831" s="610" t="str">
        <f t="shared" si="218"/>
        <v>Фото</v>
      </c>
      <c r="E2831" s="72" t="s">
        <v>351</v>
      </c>
      <c r="F2831" s="49">
        <v>3</v>
      </c>
      <c r="G2831" s="48">
        <f t="shared" si="216"/>
        <v>111.89999999999999</v>
      </c>
      <c r="H2831" s="77"/>
      <c r="I2831" s="47">
        <f t="shared" si="217"/>
        <v>0</v>
      </c>
      <c r="J2831" s="47" t="s">
        <v>6314</v>
      </c>
      <c r="K2831" s="610"/>
      <c r="L2831" s="3"/>
    </row>
    <row r="2832" spans="1:12" ht="17.399999999999999">
      <c r="A2832" s="193"/>
      <c r="B2832" s="389" t="s">
        <v>1665</v>
      </c>
      <c r="C2832" s="208" t="s">
        <v>1026</v>
      </c>
      <c r="D2832" s="610"/>
      <c r="E2832" s="236"/>
      <c r="F2832" s="195"/>
      <c r="G2832" s="139"/>
      <c r="H2832" s="174"/>
      <c r="I2832" s="141"/>
      <c r="J2832" s="141" t="e">
        <v>#N/A</v>
      </c>
      <c r="K2832" s="610"/>
      <c r="L2832" s="3"/>
    </row>
    <row r="2833" spans="1:12" ht="154.35" customHeight="1">
      <c r="A2833" s="445"/>
      <c r="B2833" s="143"/>
      <c r="C2833" s="439"/>
      <c r="D2833" s="610"/>
      <c r="E2833" s="238"/>
      <c r="F2833" s="104"/>
      <c r="G2833" s="105"/>
      <c r="H2833" s="106"/>
      <c r="I2833" s="107"/>
      <c r="J2833" s="107" t="e">
        <v>#N/A</v>
      </c>
      <c r="K2833" s="610"/>
      <c r="L2833" s="3"/>
    </row>
    <row r="2834" spans="1:12">
      <c r="A2834" s="6">
        <v>40328</v>
      </c>
      <c r="B2834" s="2" t="s">
        <v>32</v>
      </c>
      <c r="C2834" s="476" t="s">
        <v>3402</v>
      </c>
      <c r="D2834" s="610" t="str">
        <f t="shared" si="218"/>
        <v>Фото</v>
      </c>
      <c r="E2834" s="484" t="s">
        <v>351</v>
      </c>
      <c r="F2834" s="51">
        <v>12</v>
      </c>
      <c r="G2834" s="48">
        <f t="shared" ref="G2834:G2849" si="219">I$2*F2834</f>
        <v>447.59999999999997</v>
      </c>
      <c r="H2834" s="75"/>
      <c r="I2834" s="47">
        <f t="shared" ref="I2834:I2846" si="220">F2834*H2834</f>
        <v>0</v>
      </c>
      <c r="J2834" s="47" t="s">
        <v>6981</v>
      </c>
      <c r="K2834" s="610"/>
      <c r="L2834" s="3"/>
    </row>
    <row r="2835" spans="1:12">
      <c r="A2835" s="6">
        <v>12128</v>
      </c>
      <c r="B2835" s="2" t="s">
        <v>137</v>
      </c>
      <c r="C2835" s="31" t="s">
        <v>4106</v>
      </c>
      <c r="D2835" s="610" t="str">
        <f t="shared" si="218"/>
        <v>Фото</v>
      </c>
      <c r="E2835" s="72" t="s">
        <v>351</v>
      </c>
      <c r="F2835" s="51">
        <v>11</v>
      </c>
      <c r="G2835" s="48">
        <f t="shared" si="219"/>
        <v>410.29999999999995</v>
      </c>
      <c r="H2835" s="75"/>
      <c r="I2835" s="47">
        <f t="shared" si="220"/>
        <v>0</v>
      </c>
      <c r="J2835" s="47" t="s">
        <v>8251</v>
      </c>
      <c r="K2835" s="610"/>
      <c r="L2835" s="3"/>
    </row>
    <row r="2836" spans="1:12">
      <c r="A2836" s="6">
        <v>11347</v>
      </c>
      <c r="B2836" s="2" t="s">
        <v>137</v>
      </c>
      <c r="C2836" s="31" t="s">
        <v>4145</v>
      </c>
      <c r="D2836" s="610" t="str">
        <f t="shared" si="218"/>
        <v>Фото</v>
      </c>
      <c r="E2836" s="227" t="s">
        <v>351</v>
      </c>
      <c r="F2836" s="51">
        <v>29</v>
      </c>
      <c r="G2836" s="48">
        <f t="shared" si="219"/>
        <v>1081.6999999999998</v>
      </c>
      <c r="H2836" s="75"/>
      <c r="I2836" s="47">
        <f t="shared" si="220"/>
        <v>0</v>
      </c>
      <c r="J2836" s="47" t="s">
        <v>6977</v>
      </c>
      <c r="K2836" s="610"/>
      <c r="L2836" s="3"/>
    </row>
    <row r="2837" spans="1:12">
      <c r="A2837" s="8">
        <v>12781</v>
      </c>
      <c r="B2837" s="455" t="s">
        <v>133</v>
      </c>
      <c r="C2837" s="20" t="s">
        <v>3426</v>
      </c>
      <c r="D2837" s="610" t="str">
        <f t="shared" si="218"/>
        <v>Фото</v>
      </c>
      <c r="E2837" s="72" t="s">
        <v>351</v>
      </c>
      <c r="F2837" s="51">
        <v>5.5</v>
      </c>
      <c r="G2837" s="48">
        <f t="shared" si="219"/>
        <v>205.14999999999998</v>
      </c>
      <c r="H2837" s="77"/>
      <c r="I2837" s="47">
        <f t="shared" si="220"/>
        <v>0</v>
      </c>
      <c r="J2837" s="47" t="s">
        <v>8518</v>
      </c>
      <c r="K2837" s="610"/>
    </row>
    <row r="2838" spans="1:12">
      <c r="A2838" s="6">
        <v>11345</v>
      </c>
      <c r="B2838" s="2" t="s">
        <v>137</v>
      </c>
      <c r="C2838" s="31" t="s">
        <v>4235</v>
      </c>
      <c r="D2838" s="610" t="str">
        <f t="shared" si="218"/>
        <v>Фото</v>
      </c>
      <c r="E2838" s="346" t="s">
        <v>351</v>
      </c>
      <c r="F2838" s="51">
        <v>29</v>
      </c>
      <c r="G2838" s="48">
        <f t="shared" si="219"/>
        <v>1081.6999999999998</v>
      </c>
      <c r="H2838" s="75"/>
      <c r="I2838" s="47">
        <f t="shared" si="220"/>
        <v>0</v>
      </c>
      <c r="J2838" s="47" t="s">
        <v>6976</v>
      </c>
      <c r="K2838" s="610"/>
      <c r="L2838" s="3"/>
    </row>
    <row r="2839" spans="1:12">
      <c r="A2839" s="6">
        <v>12750</v>
      </c>
      <c r="B2839" s="465" t="s">
        <v>133</v>
      </c>
      <c r="C2839" s="31" t="s">
        <v>3073</v>
      </c>
      <c r="D2839" s="610" t="str">
        <f t="shared" si="218"/>
        <v>Фото</v>
      </c>
      <c r="E2839" s="227" t="s">
        <v>351</v>
      </c>
      <c r="F2839" s="51">
        <v>44</v>
      </c>
      <c r="G2839" s="48">
        <f t="shared" si="219"/>
        <v>1641.1999999999998</v>
      </c>
      <c r="H2839" s="75"/>
      <c r="I2839" s="47">
        <f t="shared" si="220"/>
        <v>0</v>
      </c>
      <c r="J2839" s="47" t="s">
        <v>8487</v>
      </c>
      <c r="K2839" s="610"/>
      <c r="L2839" s="3"/>
    </row>
    <row r="2840" spans="1:12">
      <c r="A2840" s="6">
        <v>12751</v>
      </c>
      <c r="B2840" s="359" t="s">
        <v>135</v>
      </c>
      <c r="C2840" s="31" t="s">
        <v>3074</v>
      </c>
      <c r="D2840" s="610" t="str">
        <f t="shared" si="218"/>
        <v>Фото</v>
      </c>
      <c r="E2840" s="227" t="s">
        <v>351</v>
      </c>
      <c r="F2840" s="51">
        <v>42</v>
      </c>
      <c r="G2840" s="48">
        <f t="shared" si="219"/>
        <v>1566.6</v>
      </c>
      <c r="H2840" s="75"/>
      <c r="I2840" s="47">
        <f t="shared" si="220"/>
        <v>0</v>
      </c>
      <c r="J2840" s="47" t="s">
        <v>8488</v>
      </c>
      <c r="K2840" s="610"/>
      <c r="L2840" s="3"/>
    </row>
    <row r="2841" spans="1:12">
      <c r="A2841" s="6">
        <v>11736</v>
      </c>
      <c r="B2841" s="321" t="s">
        <v>140</v>
      </c>
      <c r="C2841" s="31" t="s">
        <v>4235</v>
      </c>
      <c r="D2841" s="610" t="str">
        <f t="shared" si="218"/>
        <v>Фото</v>
      </c>
      <c r="E2841" s="533" t="s">
        <v>134</v>
      </c>
      <c r="F2841" s="51">
        <v>35</v>
      </c>
      <c r="G2841" s="48">
        <f t="shared" si="219"/>
        <v>1305.5</v>
      </c>
      <c r="H2841" s="75"/>
      <c r="I2841" s="47">
        <f t="shared" si="220"/>
        <v>0</v>
      </c>
      <c r="J2841" s="47" t="s">
        <v>7413</v>
      </c>
      <c r="K2841" s="610"/>
      <c r="L2841" s="3"/>
    </row>
    <row r="2842" spans="1:12">
      <c r="A2842" s="6">
        <v>11695</v>
      </c>
      <c r="B2842" s="2" t="s">
        <v>137</v>
      </c>
      <c r="C2842" s="31" t="s">
        <v>4234</v>
      </c>
      <c r="D2842" s="610" t="str">
        <f t="shared" si="218"/>
        <v>Фото</v>
      </c>
      <c r="E2842" s="72" t="s">
        <v>351</v>
      </c>
      <c r="F2842" s="51">
        <v>3</v>
      </c>
      <c r="G2842" s="48">
        <f t="shared" si="219"/>
        <v>111.89999999999999</v>
      </c>
      <c r="H2842" s="75"/>
      <c r="I2842" s="47">
        <f t="shared" si="220"/>
        <v>0</v>
      </c>
      <c r="J2842" s="47" t="s">
        <v>6978</v>
      </c>
      <c r="K2842" s="610"/>
      <c r="L2842" s="3"/>
    </row>
    <row r="2843" spans="1:12">
      <c r="A2843" s="6">
        <v>12830</v>
      </c>
      <c r="B2843" s="2" t="s">
        <v>137</v>
      </c>
      <c r="C2843" s="31" t="s">
        <v>2887</v>
      </c>
      <c r="D2843" s="610" t="str">
        <f t="shared" si="218"/>
        <v>Фото</v>
      </c>
      <c r="E2843" s="72" t="s">
        <v>351</v>
      </c>
      <c r="F2843" s="51">
        <v>80</v>
      </c>
      <c r="G2843" s="48">
        <f t="shared" si="219"/>
        <v>2984</v>
      </c>
      <c r="H2843" s="75"/>
      <c r="I2843" s="47">
        <f t="shared" si="220"/>
        <v>0</v>
      </c>
      <c r="J2843" s="47" t="s">
        <v>8578</v>
      </c>
      <c r="K2843" s="610"/>
      <c r="L2843" s="3"/>
    </row>
    <row r="2844" spans="1:12">
      <c r="A2844" s="6">
        <v>12678</v>
      </c>
      <c r="B2844" s="2" t="s">
        <v>137</v>
      </c>
      <c r="C2844" s="31" t="s">
        <v>2888</v>
      </c>
      <c r="D2844" s="610" t="str">
        <f t="shared" si="218"/>
        <v>Фото</v>
      </c>
      <c r="E2844" s="72" t="s">
        <v>351</v>
      </c>
      <c r="F2844" s="51">
        <v>23</v>
      </c>
      <c r="G2844" s="48">
        <f t="shared" si="219"/>
        <v>857.9</v>
      </c>
      <c r="H2844" s="75"/>
      <c r="I2844" s="47">
        <f t="shared" si="220"/>
        <v>0</v>
      </c>
      <c r="J2844" s="47" t="s">
        <v>8387</v>
      </c>
      <c r="K2844" s="610"/>
      <c r="L2844" s="3"/>
    </row>
    <row r="2845" spans="1:12">
      <c r="A2845" s="6">
        <v>11346</v>
      </c>
      <c r="B2845" s="2" t="s">
        <v>137</v>
      </c>
      <c r="C2845" s="31" t="s">
        <v>1458</v>
      </c>
      <c r="D2845" s="610" t="str">
        <f t="shared" si="218"/>
        <v>Фото</v>
      </c>
      <c r="E2845" s="596" t="s">
        <v>351</v>
      </c>
      <c r="F2845" s="51">
        <v>25</v>
      </c>
      <c r="G2845" s="48">
        <f t="shared" si="219"/>
        <v>932.49999999999989</v>
      </c>
      <c r="H2845" s="75"/>
      <c r="I2845" s="47">
        <f t="shared" si="220"/>
        <v>0</v>
      </c>
      <c r="J2845" s="47" t="s">
        <v>6980</v>
      </c>
      <c r="K2845" s="610"/>
      <c r="L2845" s="3"/>
    </row>
    <row r="2846" spans="1:12">
      <c r="A2846" s="6">
        <v>11370</v>
      </c>
      <c r="B2846" s="2" t="s">
        <v>137</v>
      </c>
      <c r="C2846" s="31" t="s">
        <v>1459</v>
      </c>
      <c r="D2846" s="610" t="str">
        <f t="shared" si="218"/>
        <v>Фото</v>
      </c>
      <c r="E2846" s="227" t="s">
        <v>351</v>
      </c>
      <c r="F2846" s="51">
        <v>15</v>
      </c>
      <c r="G2846" s="48">
        <f t="shared" si="219"/>
        <v>559.5</v>
      </c>
      <c r="H2846" s="75"/>
      <c r="I2846" s="47">
        <f t="shared" si="220"/>
        <v>0</v>
      </c>
      <c r="J2846" s="47" t="s">
        <v>6979</v>
      </c>
      <c r="K2846" s="610"/>
      <c r="L2846" s="3"/>
    </row>
    <row r="2847" spans="1:12">
      <c r="A2847" s="6">
        <v>11352</v>
      </c>
      <c r="B2847" s="489" t="s">
        <v>137</v>
      </c>
      <c r="C2847" s="31" t="s">
        <v>1102</v>
      </c>
      <c r="D2847" s="610" t="str">
        <f t="shared" si="218"/>
        <v>Фото</v>
      </c>
      <c r="E2847" s="344" t="s">
        <v>351</v>
      </c>
      <c r="F2847" s="51">
        <v>4</v>
      </c>
      <c r="G2847" s="48">
        <f t="shared" si="219"/>
        <v>149.19999999999999</v>
      </c>
      <c r="I2847" s="47">
        <f>F2847*H2850</f>
        <v>0</v>
      </c>
      <c r="J2847" s="47" t="s">
        <v>6983</v>
      </c>
      <c r="K2847" s="610"/>
      <c r="L2847" s="3"/>
    </row>
    <row r="2848" spans="1:12">
      <c r="A2848" s="6">
        <v>12147</v>
      </c>
      <c r="B2848" s="2" t="s">
        <v>137</v>
      </c>
      <c r="C2848" s="31" t="s">
        <v>2536</v>
      </c>
      <c r="D2848" s="610" t="str">
        <f t="shared" si="218"/>
        <v>Фото</v>
      </c>
      <c r="E2848" s="227" t="s">
        <v>351</v>
      </c>
      <c r="F2848" s="51">
        <v>10</v>
      </c>
      <c r="G2848" s="48">
        <f t="shared" si="219"/>
        <v>373</v>
      </c>
      <c r="I2848" s="47">
        <f>F2848*H2851</f>
        <v>0</v>
      </c>
      <c r="J2848" s="47" t="s">
        <v>8267</v>
      </c>
      <c r="K2848" s="610"/>
      <c r="L2848" s="3"/>
    </row>
    <row r="2849" spans="1:12">
      <c r="A2849" s="6">
        <v>12151</v>
      </c>
      <c r="B2849" s="2" t="s">
        <v>137</v>
      </c>
      <c r="C2849" s="31" t="s">
        <v>2543</v>
      </c>
      <c r="D2849" s="610" t="str">
        <f t="shared" si="218"/>
        <v>Фото</v>
      </c>
      <c r="E2849" s="227" t="s">
        <v>351</v>
      </c>
      <c r="F2849" s="51">
        <v>2</v>
      </c>
      <c r="G2849" s="48">
        <f t="shared" si="219"/>
        <v>74.599999999999994</v>
      </c>
      <c r="I2849" s="47">
        <f>F2849*H2852</f>
        <v>0</v>
      </c>
      <c r="J2849" s="47" t="s">
        <v>8271</v>
      </c>
      <c r="K2849" s="610"/>
      <c r="L2849" s="3"/>
    </row>
    <row r="2850" spans="1:12" ht="17.399999999999999">
      <c r="A2850" s="71"/>
      <c r="B2850" s="395" t="s">
        <v>1666</v>
      </c>
      <c r="C2850" s="284" t="s">
        <v>25</v>
      </c>
      <c r="D2850" s="610"/>
      <c r="E2850" s="253"/>
      <c r="F2850" s="183"/>
      <c r="G2850" s="184"/>
      <c r="H2850" s="75"/>
      <c r="I2850" s="186"/>
      <c r="J2850" s="186" t="e">
        <v>#N/A</v>
      </c>
      <c r="K2850" s="610"/>
      <c r="L2850" s="285"/>
    </row>
    <row r="2851" spans="1:12" ht="167.1" customHeight="1">
      <c r="A2851" s="6"/>
      <c r="C2851" s="100"/>
      <c r="D2851" s="610"/>
      <c r="E2851" s="288"/>
      <c r="F2851" s="289"/>
      <c r="G2851" s="290"/>
      <c r="H2851" s="75"/>
      <c r="I2851" s="292"/>
      <c r="J2851" s="292" t="e">
        <v>#N/A</v>
      </c>
      <c r="K2851" s="610"/>
      <c r="L2851" s="3"/>
    </row>
    <row r="2852" spans="1:12">
      <c r="A2852" s="37">
        <v>16023</v>
      </c>
      <c r="B2852" s="7" t="s">
        <v>137</v>
      </c>
      <c r="C2852" s="18" t="s">
        <v>3827</v>
      </c>
      <c r="D2852" s="610" t="str">
        <f t="shared" si="218"/>
        <v>Фото</v>
      </c>
      <c r="E2852" s="239" t="s">
        <v>351</v>
      </c>
      <c r="F2852" s="65">
        <v>2.5</v>
      </c>
      <c r="G2852" s="48">
        <f t="shared" ref="G2852:G2859" si="221">I$2*F2852</f>
        <v>93.25</v>
      </c>
      <c r="H2852" s="75"/>
      <c r="I2852" s="47">
        <v>0</v>
      </c>
      <c r="J2852" s="47" t="s">
        <v>7124</v>
      </c>
      <c r="K2852" s="610"/>
      <c r="L2852" s="3"/>
    </row>
    <row r="2853" spans="1:12">
      <c r="A2853" s="37">
        <v>40299</v>
      </c>
      <c r="B2853" s="24" t="s">
        <v>137</v>
      </c>
      <c r="C2853" s="18" t="s">
        <v>1025</v>
      </c>
      <c r="D2853" s="610" t="str">
        <f t="shared" si="218"/>
        <v>Фото</v>
      </c>
      <c r="E2853" s="508" t="s">
        <v>351</v>
      </c>
      <c r="F2853" s="65">
        <v>1.5</v>
      </c>
      <c r="G2853" s="48">
        <f t="shared" si="221"/>
        <v>55.949999999999996</v>
      </c>
      <c r="H2853" s="185"/>
      <c r="I2853" s="47">
        <v>0</v>
      </c>
      <c r="J2853" s="47" t="s">
        <v>8108</v>
      </c>
      <c r="K2853" s="610"/>
      <c r="L2853" s="3"/>
    </row>
    <row r="2854" spans="1:12">
      <c r="A2854" s="37">
        <v>12785</v>
      </c>
      <c r="B2854" s="24" t="s">
        <v>137</v>
      </c>
      <c r="C2854" s="18" t="s">
        <v>3411</v>
      </c>
      <c r="D2854" s="610" t="str">
        <f t="shared" si="218"/>
        <v>Фото</v>
      </c>
      <c r="E2854" s="508" t="s">
        <v>351</v>
      </c>
      <c r="F2854" s="65">
        <v>5</v>
      </c>
      <c r="G2854" s="48">
        <f t="shared" si="221"/>
        <v>186.5</v>
      </c>
      <c r="H2854" s="291"/>
      <c r="I2854" s="47">
        <v>0</v>
      </c>
      <c r="J2854" s="47" t="s">
        <v>8522</v>
      </c>
      <c r="K2854" s="610"/>
      <c r="L2854" s="3"/>
    </row>
    <row r="2855" spans="1:12">
      <c r="A2855" s="10">
        <v>18289</v>
      </c>
      <c r="B2855" s="320" t="s">
        <v>140</v>
      </c>
      <c r="C2855" s="20" t="s">
        <v>257</v>
      </c>
      <c r="D2855" s="610" t="str">
        <f t="shared" si="218"/>
        <v>Фото</v>
      </c>
      <c r="E2855" s="484" t="s">
        <v>351</v>
      </c>
      <c r="F2855" s="52">
        <v>22</v>
      </c>
      <c r="G2855" s="48">
        <f t="shared" si="221"/>
        <v>820.59999999999991</v>
      </c>
      <c r="H2855" s="77"/>
      <c r="I2855" s="47">
        <f>F2855*H2855</f>
        <v>0</v>
      </c>
      <c r="J2855" s="47" t="s">
        <v>7123</v>
      </c>
      <c r="K2855" s="610"/>
      <c r="L2855" s="3"/>
    </row>
    <row r="2856" spans="1:12">
      <c r="A2856" s="37">
        <v>16107</v>
      </c>
      <c r="B2856" s="7" t="s">
        <v>137</v>
      </c>
      <c r="C2856" s="18" t="s">
        <v>3799</v>
      </c>
      <c r="D2856" s="610" t="str">
        <f t="shared" si="218"/>
        <v>Фото</v>
      </c>
      <c r="E2856" s="239" t="s">
        <v>351</v>
      </c>
      <c r="F2856" s="65">
        <v>2.5</v>
      </c>
      <c r="G2856" s="48">
        <f t="shared" si="221"/>
        <v>93.25</v>
      </c>
      <c r="H2856" s="77"/>
      <c r="I2856" s="47">
        <f>F2856*H2856</f>
        <v>0</v>
      </c>
      <c r="J2856" s="47" t="s">
        <v>7125</v>
      </c>
      <c r="K2856" s="610"/>
      <c r="L2856" s="3"/>
    </row>
    <row r="2857" spans="1:12">
      <c r="A2857" s="6">
        <v>40124</v>
      </c>
      <c r="B2857" s="7" t="s">
        <v>137</v>
      </c>
      <c r="C2857" s="21" t="s">
        <v>1116</v>
      </c>
      <c r="D2857" s="610" t="str">
        <f t="shared" si="218"/>
        <v>Фото</v>
      </c>
      <c r="E2857" s="235" t="s">
        <v>351</v>
      </c>
      <c r="F2857" s="49">
        <v>14</v>
      </c>
      <c r="G2857" s="48">
        <f t="shared" si="221"/>
        <v>522.19999999999993</v>
      </c>
      <c r="H2857" s="77"/>
      <c r="I2857" s="47">
        <f>F2857*H2857</f>
        <v>0</v>
      </c>
      <c r="J2857" s="47" t="s">
        <v>7126</v>
      </c>
      <c r="K2857" s="610"/>
      <c r="L2857" s="3"/>
    </row>
    <row r="2858" spans="1:12">
      <c r="A2858" s="10">
        <v>18290</v>
      </c>
      <c r="B2858" s="333" t="s">
        <v>135</v>
      </c>
      <c r="C2858" s="19" t="s">
        <v>3708</v>
      </c>
      <c r="D2858" s="610" t="str">
        <f t="shared" si="218"/>
        <v>Фото</v>
      </c>
      <c r="E2858" s="235" t="s">
        <v>351</v>
      </c>
      <c r="F2858" s="52">
        <v>18</v>
      </c>
      <c r="G2858" s="48">
        <f t="shared" si="221"/>
        <v>671.4</v>
      </c>
      <c r="H2858" s="77"/>
      <c r="I2858" s="47">
        <f>F2858*H2858</f>
        <v>0</v>
      </c>
      <c r="J2858" s="47" t="s">
        <v>7121</v>
      </c>
      <c r="K2858" s="610"/>
      <c r="L2858" s="3"/>
    </row>
    <row r="2859" spans="1:12">
      <c r="A2859" s="6">
        <v>12585</v>
      </c>
      <c r="B2859" s="320" t="s">
        <v>140</v>
      </c>
      <c r="C2859" s="18" t="s">
        <v>4236</v>
      </c>
      <c r="D2859" s="610" t="str">
        <f t="shared" si="218"/>
        <v>Фото</v>
      </c>
      <c r="E2859" s="72" t="s">
        <v>351</v>
      </c>
      <c r="F2859" s="51">
        <v>25</v>
      </c>
      <c r="G2859" s="48">
        <f t="shared" si="221"/>
        <v>932.49999999999989</v>
      </c>
      <c r="H2859" s="75"/>
      <c r="I2859" s="47">
        <f>F2859*H2859</f>
        <v>0</v>
      </c>
      <c r="J2859" s="47" t="s">
        <v>7122</v>
      </c>
      <c r="K2859" s="610"/>
      <c r="L2859" s="3"/>
    </row>
    <row r="2860" spans="1:12" ht="17.399999999999999">
      <c r="A2860" s="181"/>
      <c r="B2860" s="396" t="s">
        <v>1667</v>
      </c>
      <c r="C2860" s="182" t="s">
        <v>1744</v>
      </c>
      <c r="D2860" s="610"/>
      <c r="E2860" s="253"/>
      <c r="F2860" s="183"/>
      <c r="G2860" s="184"/>
      <c r="H2860" s="185"/>
      <c r="I2860" s="186"/>
      <c r="J2860" s="186" t="e">
        <v>#N/A</v>
      </c>
      <c r="K2860" s="610"/>
      <c r="L2860" s="3"/>
    </row>
    <row r="2861" spans="1:12" ht="157.35" customHeight="1">
      <c r="A2861" s="6"/>
      <c r="C2861" s="100"/>
      <c r="D2861" s="610"/>
      <c r="E2861" s="238"/>
      <c r="F2861" s="104"/>
      <c r="G2861" s="105"/>
      <c r="H2861" s="106"/>
      <c r="I2861" s="107"/>
      <c r="J2861" s="107" t="e">
        <v>#N/A</v>
      </c>
      <c r="K2861" s="610"/>
      <c r="L2861" s="3"/>
    </row>
    <row r="2862" spans="1:12">
      <c r="A2862" s="6">
        <v>28234</v>
      </c>
      <c r="B2862" s="23" t="s">
        <v>137</v>
      </c>
      <c r="C2862" s="17" t="s">
        <v>4147</v>
      </c>
      <c r="D2862" s="610" t="str">
        <f t="shared" si="218"/>
        <v>Фото</v>
      </c>
      <c r="E2862" s="72" t="s">
        <v>351</v>
      </c>
      <c r="F2862" s="51">
        <v>23</v>
      </c>
      <c r="G2862" s="48">
        <f t="shared" ref="G2862:G2888" si="222">I$2*F2862</f>
        <v>857.9</v>
      </c>
      <c r="H2862" s="75"/>
      <c r="I2862" s="47">
        <f t="shared" ref="I2862:I2888" si="223">F2862*H2862</f>
        <v>0</v>
      </c>
      <c r="J2862" s="47" t="s">
        <v>7054</v>
      </c>
      <c r="K2862" s="610"/>
      <c r="L2862" s="3"/>
    </row>
    <row r="2863" spans="1:12">
      <c r="A2863" s="6">
        <v>12580</v>
      </c>
      <c r="B2863" s="348" t="s">
        <v>32</v>
      </c>
      <c r="C2863" s="31" t="s">
        <v>4146</v>
      </c>
      <c r="D2863" s="610" t="str">
        <f t="shared" si="218"/>
        <v>Фото</v>
      </c>
      <c r="E2863" s="569" t="s">
        <v>134</v>
      </c>
      <c r="F2863" s="51">
        <v>28</v>
      </c>
      <c r="G2863" s="48">
        <f t="shared" si="222"/>
        <v>1044.3999999999999</v>
      </c>
      <c r="H2863" s="75"/>
      <c r="I2863" s="47">
        <f t="shared" si="223"/>
        <v>0</v>
      </c>
      <c r="J2863" s="47" t="s">
        <v>7042</v>
      </c>
      <c r="K2863" s="610"/>
      <c r="L2863" s="3"/>
    </row>
    <row r="2864" spans="1:12">
      <c r="A2864" s="37">
        <v>40299</v>
      </c>
      <c r="B2864" s="24" t="s">
        <v>137</v>
      </c>
      <c r="C2864" s="18" t="s">
        <v>1025</v>
      </c>
      <c r="D2864" s="610" t="str">
        <f t="shared" si="218"/>
        <v>Фото</v>
      </c>
      <c r="E2864" s="484" t="s">
        <v>351</v>
      </c>
      <c r="F2864" s="65">
        <v>1.8</v>
      </c>
      <c r="G2864" s="48">
        <f t="shared" si="222"/>
        <v>67.14</v>
      </c>
      <c r="H2864" s="77"/>
      <c r="I2864" s="47">
        <f t="shared" si="223"/>
        <v>0</v>
      </c>
      <c r="J2864" s="47" t="s">
        <v>8108</v>
      </c>
      <c r="K2864" s="610"/>
      <c r="L2864" s="3"/>
    </row>
    <row r="2865" spans="1:12">
      <c r="A2865" s="37">
        <v>14538</v>
      </c>
      <c r="B2865" s="24" t="s">
        <v>137</v>
      </c>
      <c r="C2865" s="21" t="s">
        <v>1077</v>
      </c>
      <c r="D2865" s="610" t="str">
        <f t="shared" si="218"/>
        <v>Фото</v>
      </c>
      <c r="E2865" s="239" t="s">
        <v>351</v>
      </c>
      <c r="F2865" s="49">
        <v>16</v>
      </c>
      <c r="G2865" s="48">
        <f t="shared" si="222"/>
        <v>596.79999999999995</v>
      </c>
      <c r="H2865" s="77"/>
      <c r="I2865" s="47">
        <f t="shared" si="223"/>
        <v>0</v>
      </c>
      <c r="J2865" s="47" t="s">
        <v>5388</v>
      </c>
      <c r="K2865" s="610"/>
      <c r="L2865" s="3"/>
    </row>
    <row r="2866" spans="1:12">
      <c r="A2866" s="37">
        <v>12784</v>
      </c>
      <c r="B2866" s="24" t="s">
        <v>137</v>
      </c>
      <c r="C2866" s="18" t="s">
        <v>3408</v>
      </c>
      <c r="D2866" s="610" t="str">
        <f t="shared" si="218"/>
        <v>Фото</v>
      </c>
      <c r="E2866" s="239" t="s">
        <v>351</v>
      </c>
      <c r="F2866" s="49">
        <v>9</v>
      </c>
      <c r="G2866" s="48">
        <f t="shared" si="222"/>
        <v>335.7</v>
      </c>
      <c r="H2866" s="77"/>
      <c r="I2866" s="47">
        <f t="shared" si="223"/>
        <v>0</v>
      </c>
      <c r="J2866" s="47" t="s">
        <v>8521</v>
      </c>
      <c r="K2866" s="610"/>
      <c r="L2866" s="3"/>
    </row>
    <row r="2867" spans="1:12">
      <c r="A2867" s="37">
        <v>33086</v>
      </c>
      <c r="B2867" s="7" t="s">
        <v>137</v>
      </c>
      <c r="C2867" s="18" t="s">
        <v>1123</v>
      </c>
      <c r="D2867" s="610" t="str">
        <f t="shared" si="218"/>
        <v>Фото</v>
      </c>
      <c r="E2867" s="566" t="s">
        <v>741</v>
      </c>
      <c r="F2867" s="65">
        <v>16</v>
      </c>
      <c r="G2867" s="48">
        <f t="shared" si="222"/>
        <v>596.79999999999995</v>
      </c>
      <c r="H2867" s="77"/>
      <c r="I2867" s="47">
        <f t="shared" si="223"/>
        <v>0</v>
      </c>
      <c r="J2867" s="47" t="s">
        <v>7044</v>
      </c>
      <c r="K2867" s="610"/>
      <c r="L2867" s="3"/>
    </row>
    <row r="2868" spans="1:12">
      <c r="A2868" s="10">
        <v>15077</v>
      </c>
      <c r="B2868" s="489" t="s">
        <v>137</v>
      </c>
      <c r="C2868" s="18" t="s">
        <v>287</v>
      </c>
      <c r="D2868" s="610" t="str">
        <f t="shared" si="218"/>
        <v>Фото</v>
      </c>
      <c r="E2868" s="235" t="s">
        <v>351</v>
      </c>
      <c r="F2868" s="65">
        <v>18</v>
      </c>
      <c r="G2868" s="48">
        <f t="shared" si="222"/>
        <v>671.4</v>
      </c>
      <c r="H2868" s="77"/>
      <c r="I2868" s="47">
        <f t="shared" si="223"/>
        <v>0</v>
      </c>
      <c r="J2868" s="47" t="s">
        <v>7043</v>
      </c>
      <c r="K2868" s="610"/>
      <c r="L2868" s="3"/>
    </row>
    <row r="2869" spans="1:12">
      <c r="A2869" s="10">
        <v>16105</v>
      </c>
      <c r="B2869" s="24" t="s">
        <v>137</v>
      </c>
      <c r="C2869" s="18" t="s">
        <v>62</v>
      </c>
      <c r="D2869" s="610" t="str">
        <f t="shared" si="218"/>
        <v>Фото</v>
      </c>
      <c r="E2869" s="235" t="s">
        <v>351</v>
      </c>
      <c r="F2869" s="65">
        <v>2.2999999999999998</v>
      </c>
      <c r="G2869" s="48">
        <f t="shared" si="222"/>
        <v>85.789999999999992</v>
      </c>
      <c r="H2869" s="77"/>
      <c r="I2869" s="47">
        <f t="shared" si="223"/>
        <v>0</v>
      </c>
      <c r="J2869" s="47" t="s">
        <v>7045</v>
      </c>
      <c r="K2869" s="610"/>
      <c r="L2869" s="3"/>
    </row>
    <row r="2870" spans="1:12">
      <c r="A2870" s="10">
        <v>12882</v>
      </c>
      <c r="B2870" s="24" t="s">
        <v>137</v>
      </c>
      <c r="C2870" s="18" t="s">
        <v>3032</v>
      </c>
      <c r="D2870" s="610" t="str">
        <f t="shared" si="218"/>
        <v>Фото</v>
      </c>
      <c r="E2870" s="235" t="s">
        <v>351</v>
      </c>
      <c r="F2870" s="65">
        <v>14</v>
      </c>
      <c r="G2870" s="48">
        <f t="shared" si="222"/>
        <v>522.19999999999993</v>
      </c>
      <c r="H2870" s="77"/>
      <c r="I2870" s="47">
        <f t="shared" si="223"/>
        <v>0</v>
      </c>
      <c r="J2870" s="47" t="s">
        <v>8612</v>
      </c>
      <c r="K2870" s="610"/>
      <c r="L2870" s="3"/>
    </row>
    <row r="2871" spans="1:12">
      <c r="A2871" s="37">
        <v>18298</v>
      </c>
      <c r="B2871" s="24" t="s">
        <v>137</v>
      </c>
      <c r="C2871" s="20" t="s">
        <v>3624</v>
      </c>
      <c r="D2871" s="610" t="str">
        <f t="shared" si="218"/>
        <v>Фото</v>
      </c>
      <c r="E2871" s="235" t="s">
        <v>351</v>
      </c>
      <c r="F2871" s="52">
        <v>14</v>
      </c>
      <c r="G2871" s="48">
        <f t="shared" si="222"/>
        <v>522.19999999999993</v>
      </c>
      <c r="H2871" s="75"/>
      <c r="I2871" s="47">
        <f t="shared" si="223"/>
        <v>0</v>
      </c>
      <c r="J2871" s="47" t="s">
        <v>7046</v>
      </c>
      <c r="K2871" s="610"/>
      <c r="L2871" s="3"/>
    </row>
    <row r="2872" spans="1:12">
      <c r="A2872" s="37">
        <v>18299</v>
      </c>
      <c r="B2872" s="24" t="s">
        <v>137</v>
      </c>
      <c r="C2872" s="20" t="s">
        <v>3625</v>
      </c>
      <c r="D2872" s="610" t="str">
        <f t="shared" si="218"/>
        <v>Фото</v>
      </c>
      <c r="E2872" s="239" t="s">
        <v>351</v>
      </c>
      <c r="F2872" s="52">
        <v>14</v>
      </c>
      <c r="G2872" s="48">
        <f t="shared" si="222"/>
        <v>522.19999999999993</v>
      </c>
      <c r="H2872" s="75"/>
      <c r="I2872" s="47">
        <f t="shared" si="223"/>
        <v>0</v>
      </c>
      <c r="J2872" s="47" t="s">
        <v>7047</v>
      </c>
      <c r="K2872" s="610"/>
      <c r="L2872" s="3"/>
    </row>
    <row r="2873" spans="1:12">
      <c r="A2873" s="10">
        <v>18300</v>
      </c>
      <c r="B2873" s="24" t="s">
        <v>137</v>
      </c>
      <c r="C2873" s="19" t="s">
        <v>1117</v>
      </c>
      <c r="D2873" s="610" t="str">
        <f t="shared" si="218"/>
        <v>Фото</v>
      </c>
      <c r="E2873" s="239" t="s">
        <v>351</v>
      </c>
      <c r="F2873" s="52">
        <v>10</v>
      </c>
      <c r="G2873" s="48">
        <f t="shared" si="222"/>
        <v>373</v>
      </c>
      <c r="H2873" s="77"/>
      <c r="I2873" s="47">
        <f t="shared" si="223"/>
        <v>0</v>
      </c>
      <c r="J2873" s="47" t="s">
        <v>7049</v>
      </c>
      <c r="K2873" s="610"/>
      <c r="L2873" s="3"/>
    </row>
    <row r="2874" spans="1:12">
      <c r="A2874" s="10">
        <v>13796</v>
      </c>
      <c r="B2874" s="24" t="s">
        <v>137</v>
      </c>
      <c r="C2874" s="19" t="s">
        <v>3858</v>
      </c>
      <c r="D2874" s="610" t="str">
        <f t="shared" si="218"/>
        <v>Фото</v>
      </c>
      <c r="E2874" s="239" t="s">
        <v>351</v>
      </c>
      <c r="F2874" s="52">
        <v>10</v>
      </c>
      <c r="G2874" s="48">
        <f t="shared" si="222"/>
        <v>373</v>
      </c>
      <c r="H2874" s="77"/>
      <c r="I2874" s="47">
        <f t="shared" si="223"/>
        <v>0</v>
      </c>
      <c r="J2874" s="47" t="s">
        <v>6280</v>
      </c>
      <c r="K2874" s="610"/>
      <c r="L2874" s="3"/>
    </row>
    <row r="2875" spans="1:12">
      <c r="A2875" s="10">
        <v>40184</v>
      </c>
      <c r="B2875" s="24" t="s">
        <v>137</v>
      </c>
      <c r="C2875" s="19" t="s">
        <v>3633</v>
      </c>
      <c r="D2875" s="610" t="str">
        <f t="shared" si="218"/>
        <v>Фото</v>
      </c>
      <c r="E2875" s="235" t="s">
        <v>351</v>
      </c>
      <c r="F2875" s="52">
        <v>48</v>
      </c>
      <c r="G2875" s="48">
        <f t="shared" si="222"/>
        <v>1790.3999999999999</v>
      </c>
      <c r="H2875" s="77"/>
      <c r="I2875" s="47">
        <f t="shared" si="223"/>
        <v>0</v>
      </c>
      <c r="J2875" s="47" t="s">
        <v>7048</v>
      </c>
      <c r="K2875" s="610"/>
      <c r="L2875" s="3"/>
    </row>
    <row r="2876" spans="1:12">
      <c r="A2876" s="10">
        <v>18295</v>
      </c>
      <c r="B2876" s="24" t="s">
        <v>137</v>
      </c>
      <c r="C2876" s="20" t="s">
        <v>4148</v>
      </c>
      <c r="D2876" s="610" t="str">
        <f t="shared" si="218"/>
        <v>Фото</v>
      </c>
      <c r="E2876" s="239" t="s">
        <v>351</v>
      </c>
      <c r="F2876" s="52">
        <v>5.5</v>
      </c>
      <c r="G2876" s="48">
        <f t="shared" si="222"/>
        <v>205.14999999999998</v>
      </c>
      <c r="H2876" s="77"/>
      <c r="I2876" s="47">
        <f t="shared" si="223"/>
        <v>0</v>
      </c>
      <c r="J2876" s="47" t="s">
        <v>7050</v>
      </c>
      <c r="K2876" s="610"/>
      <c r="L2876" s="3"/>
    </row>
    <row r="2877" spans="1:12">
      <c r="A2877" s="6">
        <v>34014</v>
      </c>
      <c r="B2877" s="23" t="s">
        <v>137</v>
      </c>
      <c r="C2877" s="17" t="s">
        <v>299</v>
      </c>
      <c r="D2877" s="610" t="str">
        <f t="shared" si="218"/>
        <v>Фото</v>
      </c>
      <c r="E2877" s="72" t="s">
        <v>351</v>
      </c>
      <c r="F2877" s="51">
        <v>1.8</v>
      </c>
      <c r="G2877" s="48">
        <f t="shared" si="222"/>
        <v>67.14</v>
      </c>
      <c r="H2877" s="75"/>
      <c r="I2877" s="47">
        <f t="shared" si="223"/>
        <v>0</v>
      </c>
      <c r="J2877" s="47" t="s">
        <v>7053</v>
      </c>
      <c r="K2877" s="610"/>
      <c r="L2877" s="3"/>
    </row>
    <row r="2878" spans="1:12">
      <c r="A2878" s="6">
        <v>12357</v>
      </c>
      <c r="B2878" s="23" t="s">
        <v>137</v>
      </c>
      <c r="C2878" s="17" t="s">
        <v>1122</v>
      </c>
      <c r="D2878" s="610" t="str">
        <f t="shared" si="218"/>
        <v>Фото</v>
      </c>
      <c r="E2878" s="72" t="s">
        <v>351</v>
      </c>
      <c r="F2878" s="51">
        <v>3</v>
      </c>
      <c r="G2878" s="48">
        <f t="shared" si="222"/>
        <v>111.89999999999999</v>
      </c>
      <c r="H2878" s="75"/>
      <c r="I2878" s="47">
        <f t="shared" si="223"/>
        <v>0</v>
      </c>
      <c r="J2878" s="47" t="s">
        <v>7051</v>
      </c>
      <c r="K2878" s="610"/>
      <c r="L2878" s="3"/>
    </row>
    <row r="2879" spans="1:12">
      <c r="A2879" s="6">
        <v>12712</v>
      </c>
      <c r="B2879" s="23" t="s">
        <v>137</v>
      </c>
      <c r="C2879" s="17" t="s">
        <v>2732</v>
      </c>
      <c r="D2879" s="610" t="str">
        <f t="shared" si="218"/>
        <v>Фото</v>
      </c>
      <c r="E2879" s="72" t="s">
        <v>351</v>
      </c>
      <c r="F2879" s="51">
        <v>14</v>
      </c>
      <c r="G2879" s="48">
        <f t="shared" si="222"/>
        <v>522.19999999999993</v>
      </c>
      <c r="H2879" s="75"/>
      <c r="I2879" s="47">
        <f t="shared" si="223"/>
        <v>0</v>
      </c>
      <c r="J2879" s="47" t="s">
        <v>8441</v>
      </c>
      <c r="K2879" s="610"/>
      <c r="L2879" s="3"/>
    </row>
    <row r="2880" spans="1:12">
      <c r="A2880" s="6">
        <v>12410</v>
      </c>
      <c r="B2880" s="23" t="s">
        <v>137</v>
      </c>
      <c r="C2880" s="31" t="s">
        <v>1124</v>
      </c>
      <c r="D2880" s="610" t="str">
        <f t="shared" si="218"/>
        <v>Фото</v>
      </c>
      <c r="E2880" s="72" t="s">
        <v>351</v>
      </c>
      <c r="F2880" s="51">
        <v>14</v>
      </c>
      <c r="G2880" s="48">
        <f t="shared" si="222"/>
        <v>522.19999999999993</v>
      </c>
      <c r="H2880" s="75"/>
      <c r="I2880" s="47">
        <f t="shared" si="223"/>
        <v>0</v>
      </c>
      <c r="J2880" s="47" t="s">
        <v>7055</v>
      </c>
      <c r="K2880" s="610"/>
      <c r="L2880" s="3"/>
    </row>
    <row r="2881" spans="1:12">
      <c r="A2881" s="6">
        <v>29995</v>
      </c>
      <c r="B2881" s="23" t="s">
        <v>137</v>
      </c>
      <c r="C2881" s="17" t="s">
        <v>3441</v>
      </c>
      <c r="D2881" s="610" t="str">
        <f t="shared" si="218"/>
        <v>Фото</v>
      </c>
      <c r="E2881" s="72" t="s">
        <v>351</v>
      </c>
      <c r="F2881" s="51">
        <v>2.5</v>
      </c>
      <c r="G2881" s="48">
        <f t="shared" si="222"/>
        <v>93.25</v>
      </c>
      <c r="H2881" s="75"/>
      <c r="I2881" s="47">
        <f t="shared" si="223"/>
        <v>0</v>
      </c>
      <c r="J2881" s="47" t="s">
        <v>7056</v>
      </c>
      <c r="K2881" s="610"/>
      <c r="L2881" s="3"/>
    </row>
    <row r="2882" spans="1:12">
      <c r="A2882" s="6">
        <v>34008</v>
      </c>
      <c r="B2882" s="455" t="s">
        <v>133</v>
      </c>
      <c r="C2882" s="17" t="s">
        <v>1119</v>
      </c>
      <c r="D2882" s="610" t="str">
        <f t="shared" si="218"/>
        <v>Фото</v>
      </c>
      <c r="E2882" s="72" t="s">
        <v>351</v>
      </c>
      <c r="F2882" s="51">
        <v>2.2999999999999998</v>
      </c>
      <c r="G2882" s="48">
        <f t="shared" si="222"/>
        <v>85.789999999999992</v>
      </c>
      <c r="H2882" s="75"/>
      <c r="I2882" s="47">
        <f t="shared" si="223"/>
        <v>0</v>
      </c>
      <c r="J2882" s="47" t="s">
        <v>7060</v>
      </c>
      <c r="K2882" s="610"/>
      <c r="L2882" s="3"/>
    </row>
    <row r="2883" spans="1:12">
      <c r="A2883" s="6">
        <v>40298</v>
      </c>
      <c r="B2883" s="455" t="s">
        <v>133</v>
      </c>
      <c r="C2883" s="17" t="s">
        <v>1113</v>
      </c>
      <c r="D2883" s="610" t="str">
        <f t="shared" si="218"/>
        <v>Фото</v>
      </c>
      <c r="E2883" s="72" t="s">
        <v>351</v>
      </c>
      <c r="F2883" s="51">
        <v>2.5</v>
      </c>
      <c r="G2883" s="48">
        <f t="shared" si="222"/>
        <v>93.25</v>
      </c>
      <c r="H2883" s="75"/>
      <c r="I2883" s="47">
        <f t="shared" si="223"/>
        <v>0</v>
      </c>
      <c r="J2883" s="47" t="s">
        <v>6302</v>
      </c>
      <c r="K2883" s="610"/>
      <c r="L2883" s="3"/>
    </row>
    <row r="2884" spans="1:12">
      <c r="A2884" s="10">
        <v>18297</v>
      </c>
      <c r="B2884" s="24" t="s">
        <v>137</v>
      </c>
      <c r="C2884" s="20" t="s">
        <v>1118</v>
      </c>
      <c r="D2884" s="610" t="str">
        <f t="shared" si="218"/>
        <v>Фото</v>
      </c>
      <c r="E2884" s="72" t="s">
        <v>351</v>
      </c>
      <c r="F2884" s="52">
        <v>19</v>
      </c>
      <c r="G2884" s="48">
        <f t="shared" si="222"/>
        <v>708.69999999999993</v>
      </c>
      <c r="H2884" s="77"/>
      <c r="I2884" s="47">
        <f t="shared" si="223"/>
        <v>0</v>
      </c>
      <c r="J2884" s="47" t="s">
        <v>8212</v>
      </c>
      <c r="K2884" s="610"/>
      <c r="L2884" s="3"/>
    </row>
    <row r="2885" spans="1:12">
      <c r="A2885" s="10">
        <v>18296</v>
      </c>
      <c r="B2885" s="24" t="s">
        <v>137</v>
      </c>
      <c r="C2885" s="20" t="s">
        <v>1120</v>
      </c>
      <c r="D2885" s="610" t="str">
        <f t="shared" si="218"/>
        <v>Фото</v>
      </c>
      <c r="E2885" s="239" t="s">
        <v>351</v>
      </c>
      <c r="F2885" s="52">
        <v>15</v>
      </c>
      <c r="G2885" s="48">
        <f t="shared" si="222"/>
        <v>559.5</v>
      </c>
      <c r="H2885" s="77"/>
      <c r="I2885" s="47">
        <f t="shared" si="223"/>
        <v>0</v>
      </c>
      <c r="J2885" s="47" t="s">
        <v>7052</v>
      </c>
      <c r="K2885" s="610"/>
      <c r="L2885" s="3"/>
    </row>
    <row r="2886" spans="1:12">
      <c r="A2886" s="10">
        <v>18293</v>
      </c>
      <c r="B2886" s="455" t="s">
        <v>133</v>
      </c>
      <c r="C2886" s="20" t="s">
        <v>2750</v>
      </c>
      <c r="D2886" s="610" t="str">
        <f t="shared" si="218"/>
        <v>Фото</v>
      </c>
      <c r="E2886" s="239" t="s">
        <v>351</v>
      </c>
      <c r="F2886" s="52">
        <v>4</v>
      </c>
      <c r="G2886" s="48">
        <f t="shared" si="222"/>
        <v>149.19999999999999</v>
      </c>
      <c r="H2886" s="77"/>
      <c r="I2886" s="47">
        <f t="shared" si="223"/>
        <v>0</v>
      </c>
      <c r="J2886" s="47" t="s">
        <v>7057</v>
      </c>
      <c r="K2886" s="610"/>
      <c r="L2886" s="3"/>
    </row>
    <row r="2887" spans="1:12">
      <c r="A2887" s="10">
        <v>18294</v>
      </c>
      <c r="B2887" s="455" t="s">
        <v>133</v>
      </c>
      <c r="C2887" s="20" t="s">
        <v>1121</v>
      </c>
      <c r="D2887" s="610" t="str">
        <f t="shared" ref="D2887:D2950" si="224">HYPERLINK(J2887,"Фото")</f>
        <v>Фото</v>
      </c>
      <c r="E2887" s="239" t="s">
        <v>351</v>
      </c>
      <c r="F2887" s="52">
        <v>3.5</v>
      </c>
      <c r="G2887" s="48">
        <f t="shared" si="222"/>
        <v>130.54999999999998</v>
      </c>
      <c r="H2887" s="77"/>
      <c r="I2887" s="47">
        <f t="shared" si="223"/>
        <v>0</v>
      </c>
      <c r="J2887" s="47" t="s">
        <v>7058</v>
      </c>
      <c r="K2887" s="610"/>
      <c r="L2887" s="3"/>
    </row>
    <row r="2888" spans="1:12">
      <c r="A2888" s="10">
        <v>18292</v>
      </c>
      <c r="B2888" s="24" t="s">
        <v>137</v>
      </c>
      <c r="C2888" s="20" t="s">
        <v>2683</v>
      </c>
      <c r="D2888" s="610" t="str">
        <f t="shared" si="224"/>
        <v>Фото</v>
      </c>
      <c r="E2888" s="484" t="s">
        <v>351</v>
      </c>
      <c r="F2888" s="52">
        <v>5</v>
      </c>
      <c r="G2888" s="48">
        <f t="shared" si="222"/>
        <v>186.5</v>
      </c>
      <c r="H2888" s="77"/>
      <c r="I2888" s="47">
        <f t="shared" si="223"/>
        <v>0</v>
      </c>
      <c r="J2888" s="47" t="s">
        <v>8211</v>
      </c>
      <c r="K2888" s="610"/>
      <c r="L2888" s="3"/>
    </row>
    <row r="2889" spans="1:12" ht="17.399999999999999">
      <c r="A2889" s="181"/>
      <c r="B2889" s="398" t="s">
        <v>1668</v>
      </c>
      <c r="C2889" s="182" t="s">
        <v>141</v>
      </c>
      <c r="D2889" s="610"/>
      <c r="E2889" s="253"/>
      <c r="F2889" s="183"/>
      <c r="G2889" s="184"/>
      <c r="H2889" s="185"/>
      <c r="I2889" s="186"/>
      <c r="J2889" s="186" t="e">
        <v>#N/A</v>
      </c>
      <c r="K2889" s="610"/>
      <c r="L2889" s="3"/>
    </row>
    <row r="2890" spans="1:12" ht="155.25" customHeight="1">
      <c r="A2890" s="6"/>
      <c r="C2890" s="100"/>
      <c r="D2890" s="610"/>
      <c r="E2890" s="238"/>
      <c r="F2890" s="104"/>
      <c r="G2890" s="105"/>
      <c r="H2890" s="119"/>
      <c r="I2890" s="107"/>
      <c r="J2890" s="107" t="e">
        <v>#N/A</v>
      </c>
      <c r="K2890" s="610"/>
      <c r="L2890" s="3"/>
    </row>
    <row r="2891" spans="1:12">
      <c r="A2891" s="10">
        <v>15202</v>
      </c>
      <c r="B2891" s="455" t="s">
        <v>133</v>
      </c>
      <c r="C2891" s="19" t="s">
        <v>1125</v>
      </c>
      <c r="D2891" s="610" t="str">
        <f t="shared" si="224"/>
        <v>Фото</v>
      </c>
      <c r="E2891" s="239" t="s">
        <v>351</v>
      </c>
      <c r="F2891" s="52">
        <v>15</v>
      </c>
      <c r="G2891" s="48">
        <f t="shared" ref="G2891:G2912" si="225">I$2*F2891</f>
        <v>559.5</v>
      </c>
      <c r="H2891" s="77"/>
      <c r="I2891" s="47">
        <f>F2891*H2891</f>
        <v>0</v>
      </c>
      <c r="J2891" s="47" t="s">
        <v>7066</v>
      </c>
      <c r="K2891" s="610"/>
      <c r="L2891" s="3"/>
    </row>
    <row r="2892" spans="1:12">
      <c r="A2892" s="37">
        <v>40299</v>
      </c>
      <c r="B2892" s="24" t="s">
        <v>137</v>
      </c>
      <c r="C2892" s="18" t="s">
        <v>1025</v>
      </c>
      <c r="D2892" s="610" t="str">
        <f t="shared" si="224"/>
        <v>Фото</v>
      </c>
      <c r="E2892" s="484" t="s">
        <v>351</v>
      </c>
      <c r="F2892" s="65">
        <v>1.8</v>
      </c>
      <c r="G2892" s="48">
        <f t="shared" si="225"/>
        <v>67.14</v>
      </c>
      <c r="H2892" s="77"/>
      <c r="I2892" s="47">
        <f>F2892*H2892</f>
        <v>0</v>
      </c>
      <c r="J2892" s="47" t="s">
        <v>8108</v>
      </c>
      <c r="K2892" s="610"/>
      <c r="L2892" s="3"/>
    </row>
    <row r="2893" spans="1:12">
      <c r="A2893" s="10">
        <v>15200</v>
      </c>
      <c r="B2893" s="333" t="s">
        <v>135</v>
      </c>
      <c r="C2893" s="19" t="s">
        <v>1126</v>
      </c>
      <c r="D2893" s="610" t="str">
        <f t="shared" si="224"/>
        <v>Фото</v>
      </c>
      <c r="E2893" s="235" t="s">
        <v>351</v>
      </c>
      <c r="F2893" s="52">
        <v>25</v>
      </c>
      <c r="G2893" s="48">
        <f t="shared" si="225"/>
        <v>932.49999999999989</v>
      </c>
      <c r="H2893" s="77"/>
      <c r="I2893" s="47">
        <f>F2893*H2893</f>
        <v>0</v>
      </c>
      <c r="J2893" s="47" t="s">
        <v>7065</v>
      </c>
      <c r="K2893" s="610"/>
      <c r="L2893" s="3"/>
    </row>
    <row r="2894" spans="1:12">
      <c r="A2894" s="10">
        <v>13774</v>
      </c>
      <c r="B2894" s="24" t="s">
        <v>137</v>
      </c>
      <c r="C2894" s="19" t="s">
        <v>3674</v>
      </c>
      <c r="D2894" s="610" t="str">
        <f t="shared" si="224"/>
        <v>Фото</v>
      </c>
      <c r="E2894" s="235" t="s">
        <v>351</v>
      </c>
      <c r="F2894" s="52">
        <v>2</v>
      </c>
      <c r="G2894" s="48">
        <f t="shared" si="225"/>
        <v>74.599999999999994</v>
      </c>
      <c r="H2894" s="77"/>
      <c r="J2894" s="47" t="s">
        <v>4950</v>
      </c>
      <c r="K2894" s="610"/>
      <c r="L2894" s="3"/>
    </row>
    <row r="2895" spans="1:12">
      <c r="A2895" s="10">
        <v>15204</v>
      </c>
      <c r="B2895" s="333" t="s">
        <v>135</v>
      </c>
      <c r="C2895" s="19" t="s">
        <v>1877</v>
      </c>
      <c r="D2895" s="610" t="str">
        <f t="shared" si="224"/>
        <v>Фото</v>
      </c>
      <c r="E2895" s="235" t="s">
        <v>351</v>
      </c>
      <c r="F2895" s="52">
        <v>7</v>
      </c>
      <c r="G2895" s="48">
        <f t="shared" si="225"/>
        <v>261.09999999999997</v>
      </c>
      <c r="H2895" s="77"/>
      <c r="I2895" s="47">
        <f t="shared" ref="I2895:I2912" si="226">F2895*H2895</f>
        <v>0</v>
      </c>
      <c r="J2895" s="47" t="s">
        <v>7062</v>
      </c>
      <c r="K2895" s="610"/>
      <c r="L2895" s="3"/>
    </row>
    <row r="2896" spans="1:12">
      <c r="A2896" s="10">
        <v>15205</v>
      </c>
      <c r="B2896" s="333" t="s">
        <v>135</v>
      </c>
      <c r="C2896" s="19" t="s">
        <v>1878</v>
      </c>
      <c r="D2896" s="610" t="str">
        <f t="shared" si="224"/>
        <v>Фото</v>
      </c>
      <c r="E2896" s="239" t="s">
        <v>351</v>
      </c>
      <c r="F2896" s="52">
        <v>7</v>
      </c>
      <c r="G2896" s="48">
        <f t="shared" si="225"/>
        <v>261.09999999999997</v>
      </c>
      <c r="H2896" s="77"/>
      <c r="I2896" s="47">
        <f t="shared" si="226"/>
        <v>0</v>
      </c>
      <c r="J2896" s="47" t="s">
        <v>7063</v>
      </c>
      <c r="K2896" s="610"/>
      <c r="L2896" s="3"/>
    </row>
    <row r="2897" spans="1:12">
      <c r="A2897" s="10">
        <v>15206</v>
      </c>
      <c r="B2897" s="333" t="s">
        <v>135</v>
      </c>
      <c r="C2897" s="19" t="s">
        <v>1879</v>
      </c>
      <c r="D2897" s="610" t="str">
        <f t="shared" si="224"/>
        <v>Фото</v>
      </c>
      <c r="E2897" s="235" t="s">
        <v>351</v>
      </c>
      <c r="F2897" s="52">
        <v>7</v>
      </c>
      <c r="G2897" s="48">
        <f t="shared" si="225"/>
        <v>261.09999999999997</v>
      </c>
      <c r="H2897" s="77"/>
      <c r="I2897" s="47">
        <f t="shared" si="226"/>
        <v>0</v>
      </c>
      <c r="J2897" s="47" t="s">
        <v>7064</v>
      </c>
      <c r="K2897" s="610"/>
      <c r="L2897" s="3"/>
    </row>
    <row r="2898" spans="1:12">
      <c r="A2898" s="10">
        <v>11909</v>
      </c>
      <c r="B2898" s="455" t="s">
        <v>133</v>
      </c>
      <c r="C2898" s="19" t="s">
        <v>1877</v>
      </c>
      <c r="D2898" s="610" t="str">
        <f t="shared" si="224"/>
        <v>Фото</v>
      </c>
      <c r="E2898" s="235" t="s">
        <v>351</v>
      </c>
      <c r="F2898" s="52">
        <v>7</v>
      </c>
      <c r="G2898" s="48">
        <f t="shared" si="225"/>
        <v>261.09999999999997</v>
      </c>
      <c r="H2898" s="77"/>
      <c r="I2898" s="47">
        <f t="shared" si="226"/>
        <v>0</v>
      </c>
      <c r="J2898" s="47" t="s">
        <v>7787</v>
      </c>
      <c r="K2898" s="610"/>
      <c r="L2898" s="3"/>
    </row>
    <row r="2899" spans="1:12">
      <c r="A2899" s="10">
        <v>11910</v>
      </c>
      <c r="B2899" s="455" t="s">
        <v>133</v>
      </c>
      <c r="C2899" s="19" t="s">
        <v>1878</v>
      </c>
      <c r="D2899" s="610" t="str">
        <f t="shared" si="224"/>
        <v>Фото</v>
      </c>
      <c r="E2899" s="235" t="s">
        <v>351</v>
      </c>
      <c r="F2899" s="52">
        <v>7</v>
      </c>
      <c r="G2899" s="48">
        <f t="shared" si="225"/>
        <v>261.09999999999997</v>
      </c>
      <c r="H2899" s="77"/>
      <c r="I2899" s="47">
        <f t="shared" si="226"/>
        <v>0</v>
      </c>
      <c r="J2899" s="47" t="s">
        <v>7788</v>
      </c>
      <c r="K2899" s="610"/>
      <c r="L2899" s="3"/>
    </row>
    <row r="2900" spans="1:12">
      <c r="A2900" s="10">
        <v>11911</v>
      </c>
      <c r="B2900" s="455" t="s">
        <v>133</v>
      </c>
      <c r="C2900" s="19" t="s">
        <v>1879</v>
      </c>
      <c r="D2900" s="610" t="str">
        <f t="shared" si="224"/>
        <v>Фото</v>
      </c>
      <c r="E2900" s="235" t="s">
        <v>351</v>
      </c>
      <c r="F2900" s="52">
        <v>7</v>
      </c>
      <c r="G2900" s="48">
        <f t="shared" si="225"/>
        <v>261.09999999999997</v>
      </c>
      <c r="H2900" s="77"/>
      <c r="I2900" s="47">
        <f t="shared" si="226"/>
        <v>0</v>
      </c>
      <c r="J2900" s="47" t="s">
        <v>7789</v>
      </c>
      <c r="K2900" s="610"/>
      <c r="L2900" s="3"/>
    </row>
    <row r="2901" spans="1:12">
      <c r="A2901" s="10">
        <v>11912</v>
      </c>
      <c r="B2901" s="455" t="s">
        <v>133</v>
      </c>
      <c r="C2901" s="19" t="s">
        <v>2179</v>
      </c>
      <c r="D2901" s="610" t="str">
        <f t="shared" si="224"/>
        <v>Фото</v>
      </c>
      <c r="E2901" s="235" t="s">
        <v>351</v>
      </c>
      <c r="F2901" s="52">
        <v>7</v>
      </c>
      <c r="G2901" s="48">
        <f t="shared" si="225"/>
        <v>261.09999999999997</v>
      </c>
      <c r="H2901" s="77"/>
      <c r="I2901" s="47">
        <f t="shared" si="226"/>
        <v>0</v>
      </c>
      <c r="J2901" s="47" t="s">
        <v>7790</v>
      </c>
      <c r="K2901" s="610"/>
      <c r="L2901" s="3"/>
    </row>
    <row r="2902" spans="1:12">
      <c r="A2902" s="10">
        <v>11913</v>
      </c>
      <c r="B2902" s="455" t="s">
        <v>133</v>
      </c>
      <c r="C2902" s="19" t="s">
        <v>2180</v>
      </c>
      <c r="D2902" s="610" t="str">
        <f t="shared" si="224"/>
        <v>Фото</v>
      </c>
      <c r="E2902" s="235" t="s">
        <v>351</v>
      </c>
      <c r="F2902" s="52">
        <v>7</v>
      </c>
      <c r="G2902" s="48">
        <f t="shared" si="225"/>
        <v>261.09999999999997</v>
      </c>
      <c r="H2902" s="77"/>
      <c r="I2902" s="47">
        <f t="shared" si="226"/>
        <v>0</v>
      </c>
      <c r="J2902" s="47" t="s">
        <v>7791</v>
      </c>
      <c r="K2902" s="610"/>
      <c r="L2902" s="3"/>
    </row>
    <row r="2903" spans="1:12">
      <c r="A2903" s="10">
        <v>15201</v>
      </c>
      <c r="B2903" s="333" t="s">
        <v>135</v>
      </c>
      <c r="C2903" s="19" t="s">
        <v>4237</v>
      </c>
      <c r="D2903" s="610" t="str">
        <f t="shared" si="224"/>
        <v>Фото</v>
      </c>
      <c r="E2903" s="239" t="s">
        <v>351</v>
      </c>
      <c r="F2903" s="52">
        <v>26</v>
      </c>
      <c r="G2903" s="48">
        <f t="shared" si="225"/>
        <v>969.8</v>
      </c>
      <c r="H2903" s="77"/>
      <c r="I2903" s="47">
        <f t="shared" si="226"/>
        <v>0</v>
      </c>
      <c r="J2903" s="47" t="s">
        <v>7061</v>
      </c>
      <c r="K2903" s="610"/>
      <c r="L2903" s="3"/>
    </row>
    <row r="2904" spans="1:12">
      <c r="A2904" s="10">
        <v>11787</v>
      </c>
      <c r="B2904" s="333" t="s">
        <v>135</v>
      </c>
      <c r="C2904" s="19" t="s">
        <v>4238</v>
      </c>
      <c r="D2904" s="610" t="str">
        <f t="shared" si="224"/>
        <v>Фото</v>
      </c>
      <c r="E2904" s="228" t="s">
        <v>351</v>
      </c>
      <c r="F2904" s="52">
        <v>32</v>
      </c>
      <c r="G2904" s="48">
        <f t="shared" si="225"/>
        <v>1193.5999999999999</v>
      </c>
      <c r="H2904" s="77"/>
      <c r="I2904" s="47">
        <f t="shared" si="226"/>
        <v>0</v>
      </c>
      <c r="J2904" s="47" t="s">
        <v>7421</v>
      </c>
      <c r="K2904" s="610"/>
      <c r="L2904" s="3"/>
    </row>
    <row r="2905" spans="1:12">
      <c r="A2905" s="10">
        <v>29204</v>
      </c>
      <c r="B2905" s="455" t="s">
        <v>133</v>
      </c>
      <c r="C2905" s="19" t="s">
        <v>603</v>
      </c>
      <c r="D2905" s="610" t="str">
        <f t="shared" si="224"/>
        <v>Фото</v>
      </c>
      <c r="E2905" s="228" t="s">
        <v>351</v>
      </c>
      <c r="F2905" s="52">
        <v>5.5</v>
      </c>
      <c r="G2905" s="48">
        <f t="shared" si="225"/>
        <v>205.14999999999998</v>
      </c>
      <c r="H2905" s="77"/>
      <c r="I2905" s="47">
        <f t="shared" si="226"/>
        <v>0</v>
      </c>
      <c r="J2905" s="47" t="s">
        <v>7068</v>
      </c>
      <c r="K2905" s="610"/>
      <c r="L2905" s="3"/>
    </row>
    <row r="2906" spans="1:12">
      <c r="A2906" s="37">
        <v>12027</v>
      </c>
      <c r="B2906" s="455" t="s">
        <v>133</v>
      </c>
      <c r="C2906" s="18" t="s">
        <v>2601</v>
      </c>
      <c r="D2906" s="610" t="str">
        <f t="shared" si="224"/>
        <v>Фото</v>
      </c>
      <c r="E2906" s="239" t="s">
        <v>351</v>
      </c>
      <c r="F2906" s="65">
        <v>5.5</v>
      </c>
      <c r="G2906" s="48">
        <f t="shared" si="225"/>
        <v>205.14999999999998</v>
      </c>
      <c r="H2906" s="77"/>
      <c r="I2906" s="47">
        <f t="shared" si="226"/>
        <v>0</v>
      </c>
      <c r="J2906" s="47" t="s">
        <v>7067</v>
      </c>
      <c r="K2906" s="610"/>
      <c r="L2906" s="3"/>
    </row>
    <row r="2907" spans="1:12">
      <c r="A2907" s="10">
        <v>15203</v>
      </c>
      <c r="B2907" s="24" t="s">
        <v>137</v>
      </c>
      <c r="C2907" s="19" t="s">
        <v>1552</v>
      </c>
      <c r="D2907" s="610" t="str">
        <f t="shared" si="224"/>
        <v>Фото</v>
      </c>
      <c r="E2907" s="235" t="s">
        <v>351</v>
      </c>
      <c r="F2907" s="52">
        <v>18</v>
      </c>
      <c r="G2907" s="48">
        <f t="shared" si="225"/>
        <v>671.4</v>
      </c>
      <c r="H2907" s="77"/>
      <c r="I2907" s="47">
        <f t="shared" si="226"/>
        <v>0</v>
      </c>
      <c r="J2907" s="47" t="s">
        <v>7073</v>
      </c>
      <c r="K2907" s="610"/>
      <c r="L2907" s="3"/>
    </row>
    <row r="2908" spans="1:12">
      <c r="A2908" s="10">
        <v>34142</v>
      </c>
      <c r="B2908" s="333" t="s">
        <v>32</v>
      </c>
      <c r="C2908" s="19" t="s">
        <v>1127</v>
      </c>
      <c r="D2908" s="610" t="str">
        <f t="shared" si="224"/>
        <v>Фото</v>
      </c>
      <c r="E2908" s="239" t="s">
        <v>351</v>
      </c>
      <c r="F2908" s="52">
        <v>2.5</v>
      </c>
      <c r="G2908" s="48">
        <f t="shared" si="225"/>
        <v>93.25</v>
      </c>
      <c r="H2908" s="77"/>
      <c r="I2908" s="47">
        <f t="shared" si="226"/>
        <v>0</v>
      </c>
      <c r="J2908" s="47" t="s">
        <v>7069</v>
      </c>
      <c r="K2908" s="610"/>
      <c r="L2908" s="3"/>
    </row>
    <row r="2909" spans="1:12">
      <c r="A2909" s="10">
        <v>11656</v>
      </c>
      <c r="B2909" s="7" t="s">
        <v>137</v>
      </c>
      <c r="C2909" s="19" t="s">
        <v>3245</v>
      </c>
      <c r="D2909" s="610" t="str">
        <f t="shared" si="224"/>
        <v>Фото</v>
      </c>
      <c r="E2909" s="228" t="s">
        <v>351</v>
      </c>
      <c r="F2909" s="52">
        <v>2</v>
      </c>
      <c r="G2909" s="48">
        <f t="shared" si="225"/>
        <v>74.599999999999994</v>
      </c>
      <c r="H2909" s="77"/>
      <c r="I2909" s="47">
        <f t="shared" si="226"/>
        <v>0</v>
      </c>
      <c r="J2909" s="47" t="s">
        <v>7072</v>
      </c>
      <c r="K2909" s="610"/>
      <c r="L2909" s="3"/>
    </row>
    <row r="2910" spans="1:12">
      <c r="A2910" s="10">
        <v>12632</v>
      </c>
      <c r="B2910" s="7" t="s">
        <v>137</v>
      </c>
      <c r="C2910" s="19" t="s">
        <v>2691</v>
      </c>
      <c r="D2910" s="610" t="str">
        <f t="shared" si="224"/>
        <v>Фото</v>
      </c>
      <c r="E2910" s="228" t="s">
        <v>351</v>
      </c>
      <c r="F2910" s="52">
        <v>15</v>
      </c>
      <c r="G2910" s="48">
        <f t="shared" si="225"/>
        <v>559.5</v>
      </c>
      <c r="H2910" s="77"/>
      <c r="I2910" s="47">
        <f t="shared" si="226"/>
        <v>0</v>
      </c>
      <c r="J2910" s="47" t="s">
        <v>8361</v>
      </c>
      <c r="K2910" s="610"/>
      <c r="L2910" s="3"/>
    </row>
    <row r="2911" spans="1:12">
      <c r="A2911" s="6">
        <v>34143</v>
      </c>
      <c r="B2911" s="23" t="s">
        <v>137</v>
      </c>
      <c r="C2911" s="17" t="s">
        <v>1128</v>
      </c>
      <c r="D2911" s="610" t="str">
        <f t="shared" si="224"/>
        <v>Фото</v>
      </c>
      <c r="E2911" s="72" t="s">
        <v>351</v>
      </c>
      <c r="F2911" s="51">
        <v>2.5</v>
      </c>
      <c r="G2911" s="48">
        <f t="shared" si="225"/>
        <v>93.25</v>
      </c>
      <c r="H2911" s="75"/>
      <c r="I2911" s="47">
        <f t="shared" si="226"/>
        <v>0</v>
      </c>
      <c r="J2911" s="47" t="s">
        <v>7070</v>
      </c>
      <c r="K2911" s="610"/>
      <c r="L2911" s="3"/>
    </row>
    <row r="2912" spans="1:12">
      <c r="A2912" s="6">
        <v>33061</v>
      </c>
      <c r="B2912" s="23" t="s">
        <v>137</v>
      </c>
      <c r="C2912" s="11" t="s">
        <v>1129</v>
      </c>
      <c r="D2912" s="610" t="str">
        <f t="shared" si="224"/>
        <v>Фото</v>
      </c>
      <c r="E2912" s="72" t="s">
        <v>351</v>
      </c>
      <c r="F2912" s="51">
        <v>4</v>
      </c>
      <c r="G2912" s="48">
        <f t="shared" si="225"/>
        <v>149.19999999999999</v>
      </c>
      <c r="H2912" s="75"/>
      <c r="I2912" s="47">
        <f t="shared" si="226"/>
        <v>0</v>
      </c>
      <c r="J2912" s="47" t="s">
        <v>7071</v>
      </c>
      <c r="K2912" s="610"/>
      <c r="L2912" s="3"/>
    </row>
    <row r="2913" spans="1:12" ht="17.399999999999999">
      <c r="A2913" s="181"/>
      <c r="B2913" s="398" t="s">
        <v>1669</v>
      </c>
      <c r="C2913" s="182" t="s">
        <v>1130</v>
      </c>
      <c r="D2913" s="610"/>
      <c r="E2913" s="253"/>
      <c r="F2913" s="183"/>
      <c r="G2913" s="184"/>
      <c r="H2913" s="185"/>
      <c r="I2913" s="186"/>
      <c r="J2913" s="186" t="e">
        <v>#N/A</v>
      </c>
      <c r="K2913" s="610"/>
      <c r="L2913" s="3"/>
    </row>
    <row r="2914" spans="1:12" ht="155.85" customHeight="1">
      <c r="A2914" s="9"/>
      <c r="C2914" s="100"/>
      <c r="D2914" s="610"/>
      <c r="E2914" s="238"/>
      <c r="F2914" s="104"/>
      <c r="G2914" s="105"/>
      <c r="H2914" s="119"/>
      <c r="I2914" s="107"/>
      <c r="J2914" s="107" t="e">
        <v>#N/A</v>
      </c>
      <c r="K2914" s="610"/>
      <c r="L2914" s="3"/>
    </row>
    <row r="2915" spans="1:12">
      <c r="A2915" s="10">
        <v>15217</v>
      </c>
      <c r="B2915" s="333" t="s">
        <v>135</v>
      </c>
      <c r="C2915" s="19" t="s">
        <v>1131</v>
      </c>
      <c r="D2915" s="610" t="str">
        <f t="shared" si="224"/>
        <v>Фото</v>
      </c>
      <c r="E2915" s="569" t="s">
        <v>134</v>
      </c>
      <c r="F2915" s="52">
        <v>14.5</v>
      </c>
      <c r="G2915" s="48">
        <f t="shared" ref="G2915:G2940" si="227">I$2*F2915</f>
        <v>540.84999999999991</v>
      </c>
      <c r="H2915" s="77"/>
      <c r="I2915" s="47">
        <f t="shared" ref="I2915:I2940" si="228">F2915*H2915</f>
        <v>0</v>
      </c>
      <c r="J2915" s="47" t="s">
        <v>8024</v>
      </c>
      <c r="K2915" s="610"/>
      <c r="L2915" s="3"/>
    </row>
    <row r="2916" spans="1:12">
      <c r="A2916" s="10">
        <v>15216</v>
      </c>
      <c r="B2916" s="23" t="s">
        <v>137</v>
      </c>
      <c r="C2916" s="29" t="s">
        <v>3783</v>
      </c>
      <c r="D2916" s="610" t="str">
        <f t="shared" si="224"/>
        <v>Фото</v>
      </c>
      <c r="E2916" s="484" t="s">
        <v>351</v>
      </c>
      <c r="F2916" s="52">
        <v>9</v>
      </c>
      <c r="G2916" s="48">
        <f t="shared" si="227"/>
        <v>335.7</v>
      </c>
      <c r="H2916" s="77"/>
      <c r="I2916" s="47">
        <f t="shared" si="228"/>
        <v>0</v>
      </c>
      <c r="J2916" s="47" t="s">
        <v>7084</v>
      </c>
      <c r="K2916" s="610"/>
      <c r="L2916" s="3"/>
    </row>
    <row r="2917" spans="1:12">
      <c r="A2917" s="6">
        <v>34144</v>
      </c>
      <c r="B2917" s="348" t="s">
        <v>32</v>
      </c>
      <c r="C2917" s="31" t="s">
        <v>674</v>
      </c>
      <c r="D2917" s="610" t="str">
        <f t="shared" si="224"/>
        <v>Фото</v>
      </c>
      <c r="E2917" s="571" t="s">
        <v>134</v>
      </c>
      <c r="F2917" s="51">
        <v>28</v>
      </c>
      <c r="G2917" s="48">
        <f t="shared" si="227"/>
        <v>1044.3999999999999</v>
      </c>
      <c r="H2917" s="75"/>
      <c r="I2917" s="47">
        <f t="shared" si="228"/>
        <v>0</v>
      </c>
      <c r="J2917" s="47" t="s">
        <v>8171</v>
      </c>
      <c r="K2917" s="610"/>
      <c r="L2917" s="3"/>
    </row>
    <row r="2918" spans="1:12">
      <c r="A2918" s="6">
        <v>12662</v>
      </c>
      <c r="B2918" s="23" t="s">
        <v>137</v>
      </c>
      <c r="C2918" s="31" t="s">
        <v>2708</v>
      </c>
      <c r="D2918" s="610" t="str">
        <f t="shared" si="224"/>
        <v>Фото</v>
      </c>
      <c r="E2918" s="569" t="s">
        <v>134</v>
      </c>
      <c r="F2918" s="51">
        <v>17</v>
      </c>
      <c r="G2918" s="48">
        <f t="shared" si="227"/>
        <v>634.09999999999991</v>
      </c>
      <c r="H2918" s="75"/>
      <c r="I2918" s="47">
        <f t="shared" si="228"/>
        <v>0</v>
      </c>
      <c r="J2918" s="47" t="s">
        <v>8374</v>
      </c>
      <c r="K2918" s="610"/>
      <c r="L2918" s="3"/>
    </row>
    <row r="2919" spans="1:12">
      <c r="A2919" s="6">
        <v>12852</v>
      </c>
      <c r="B2919" s="23" t="s">
        <v>137</v>
      </c>
      <c r="C2919" s="31" t="s">
        <v>2922</v>
      </c>
      <c r="D2919" s="610"/>
      <c r="E2919" s="239" t="s">
        <v>351</v>
      </c>
      <c r="F2919" s="51">
        <v>20</v>
      </c>
      <c r="G2919" s="48">
        <f t="shared" si="227"/>
        <v>746</v>
      </c>
      <c r="H2919" s="75"/>
      <c r="I2919" s="47">
        <f t="shared" si="228"/>
        <v>0</v>
      </c>
      <c r="J2919" s="47" t="e">
        <v>#N/A</v>
      </c>
      <c r="K2919" s="610"/>
      <c r="L2919" s="3"/>
    </row>
    <row r="2920" spans="1:12">
      <c r="A2920" s="6">
        <v>13764</v>
      </c>
      <c r="B2920" s="332" t="s">
        <v>3634</v>
      </c>
      <c r="C2920" s="31" t="s">
        <v>4413</v>
      </c>
      <c r="D2920" s="610" t="str">
        <f t="shared" si="224"/>
        <v>Фото</v>
      </c>
      <c r="E2920" s="533" t="s">
        <v>134</v>
      </c>
      <c r="F2920" s="51">
        <v>35</v>
      </c>
      <c r="G2920" s="48">
        <f t="shared" si="227"/>
        <v>1305.5</v>
      </c>
      <c r="H2920" s="75"/>
      <c r="I2920" s="47">
        <f t="shared" si="228"/>
        <v>0</v>
      </c>
      <c r="J2920" s="47" t="s">
        <v>6710</v>
      </c>
      <c r="K2920" s="610"/>
      <c r="L2920" s="3"/>
    </row>
    <row r="2921" spans="1:12">
      <c r="A2921" s="37">
        <v>16096</v>
      </c>
      <c r="B2921" s="333" t="s">
        <v>27</v>
      </c>
      <c r="C2921" s="18" t="s">
        <v>4149</v>
      </c>
      <c r="D2921" s="610" t="str">
        <f t="shared" si="224"/>
        <v>Фото</v>
      </c>
      <c r="E2921" s="239" t="s">
        <v>351</v>
      </c>
      <c r="F2921" s="65">
        <v>35</v>
      </c>
      <c r="G2921" s="48">
        <f t="shared" si="227"/>
        <v>1305.5</v>
      </c>
      <c r="H2921" s="77"/>
      <c r="I2921" s="47">
        <f t="shared" si="228"/>
        <v>0</v>
      </c>
      <c r="J2921" s="47" t="s">
        <v>7081</v>
      </c>
      <c r="K2921" s="610"/>
      <c r="L2921" s="3"/>
    </row>
    <row r="2922" spans="1:12">
      <c r="A2922" s="37">
        <v>34004</v>
      </c>
      <c r="B2922" s="320" t="s">
        <v>140</v>
      </c>
      <c r="C2922" s="18" t="s">
        <v>2905</v>
      </c>
      <c r="D2922" s="610" t="str">
        <f t="shared" si="224"/>
        <v>Фото</v>
      </c>
      <c r="E2922" s="239" t="s">
        <v>351</v>
      </c>
      <c r="F2922" s="65">
        <v>5</v>
      </c>
      <c r="G2922" s="48">
        <f t="shared" si="227"/>
        <v>186.5</v>
      </c>
      <c r="H2922" s="77"/>
      <c r="I2922" s="47">
        <f t="shared" si="228"/>
        <v>0</v>
      </c>
      <c r="J2922" s="47" t="s">
        <v>7864</v>
      </c>
      <c r="K2922" s="610"/>
      <c r="L2922" s="3"/>
    </row>
    <row r="2923" spans="1:12">
      <c r="A2923" s="37">
        <v>12695</v>
      </c>
      <c r="B2923" s="23" t="s">
        <v>137</v>
      </c>
      <c r="C2923" s="18" t="s">
        <v>2722</v>
      </c>
      <c r="D2923" s="610" t="str">
        <f t="shared" si="224"/>
        <v>Фото</v>
      </c>
      <c r="E2923" s="239" t="s">
        <v>351</v>
      </c>
      <c r="F2923" s="65">
        <v>95</v>
      </c>
      <c r="G2923" s="48">
        <f t="shared" si="227"/>
        <v>3543.4999999999995</v>
      </c>
      <c r="H2923" s="75"/>
      <c r="I2923" s="47">
        <f t="shared" si="228"/>
        <v>0</v>
      </c>
      <c r="J2923" s="47" t="s">
        <v>8410</v>
      </c>
      <c r="K2923" s="610"/>
      <c r="L2923" s="3"/>
    </row>
    <row r="2924" spans="1:12">
      <c r="A2924" s="10">
        <v>15210</v>
      </c>
      <c r="B2924" s="320" t="s">
        <v>140</v>
      </c>
      <c r="C2924" s="19" t="s">
        <v>1885</v>
      </c>
      <c r="D2924" s="610" t="str">
        <f t="shared" si="224"/>
        <v>Фото</v>
      </c>
      <c r="E2924" s="72" t="s">
        <v>351</v>
      </c>
      <c r="F2924" s="52">
        <v>6.5</v>
      </c>
      <c r="G2924" s="48">
        <f t="shared" si="227"/>
        <v>242.45</v>
      </c>
      <c r="H2924" s="77"/>
      <c r="I2924" s="47">
        <f t="shared" si="228"/>
        <v>0</v>
      </c>
      <c r="J2924" s="47" t="s">
        <v>7076</v>
      </c>
      <c r="K2924" s="610"/>
      <c r="L2924" s="3"/>
    </row>
    <row r="2925" spans="1:12">
      <c r="A2925" s="10">
        <v>15211</v>
      </c>
      <c r="B2925" s="320" t="s">
        <v>140</v>
      </c>
      <c r="C2925" s="19" t="s">
        <v>1886</v>
      </c>
      <c r="D2925" s="610" t="str">
        <f t="shared" si="224"/>
        <v>Фото</v>
      </c>
      <c r="E2925" s="239" t="s">
        <v>351</v>
      </c>
      <c r="F2925" s="52">
        <v>6.5</v>
      </c>
      <c r="G2925" s="48">
        <f t="shared" si="227"/>
        <v>242.45</v>
      </c>
      <c r="H2925" s="77"/>
      <c r="I2925" s="47">
        <f t="shared" si="228"/>
        <v>0</v>
      </c>
      <c r="J2925" s="47" t="s">
        <v>7077</v>
      </c>
      <c r="K2925" s="610"/>
      <c r="L2925" s="3"/>
    </row>
    <row r="2926" spans="1:12">
      <c r="A2926" s="10">
        <v>15212</v>
      </c>
      <c r="B2926" s="320" t="s">
        <v>140</v>
      </c>
      <c r="C2926" s="19" t="s">
        <v>1887</v>
      </c>
      <c r="D2926" s="610" t="str">
        <f t="shared" si="224"/>
        <v>Фото</v>
      </c>
      <c r="E2926" s="239" t="s">
        <v>351</v>
      </c>
      <c r="F2926" s="52">
        <v>6.5</v>
      </c>
      <c r="G2926" s="48">
        <f t="shared" si="227"/>
        <v>242.45</v>
      </c>
      <c r="H2926" s="77"/>
      <c r="I2926" s="47">
        <f t="shared" si="228"/>
        <v>0</v>
      </c>
      <c r="J2926" s="47" t="s">
        <v>7078</v>
      </c>
      <c r="K2926" s="610"/>
      <c r="L2926" s="3"/>
    </row>
    <row r="2927" spans="1:12">
      <c r="A2927" s="10">
        <v>15213</v>
      </c>
      <c r="B2927" s="320" t="s">
        <v>140</v>
      </c>
      <c r="C2927" s="19" t="s">
        <v>1888</v>
      </c>
      <c r="D2927" s="610" t="str">
        <f t="shared" si="224"/>
        <v>Фото</v>
      </c>
      <c r="E2927" s="239" t="s">
        <v>351</v>
      </c>
      <c r="F2927" s="52">
        <v>8.5</v>
      </c>
      <c r="G2927" s="48">
        <f t="shared" si="227"/>
        <v>317.04999999999995</v>
      </c>
      <c r="H2927" s="77"/>
      <c r="I2927" s="47">
        <f t="shared" si="228"/>
        <v>0</v>
      </c>
      <c r="J2927" s="47" t="s">
        <v>7079</v>
      </c>
      <c r="K2927" s="610"/>
      <c r="L2927" s="3"/>
    </row>
    <row r="2928" spans="1:12">
      <c r="A2928" s="37">
        <v>15214</v>
      </c>
      <c r="B2928" s="320" t="s">
        <v>140</v>
      </c>
      <c r="C2928" s="19" t="s">
        <v>1889</v>
      </c>
      <c r="D2928" s="610" t="str">
        <f t="shared" si="224"/>
        <v>Фото</v>
      </c>
      <c r="E2928" s="239" t="s">
        <v>351</v>
      </c>
      <c r="F2928" s="52">
        <v>8.5</v>
      </c>
      <c r="G2928" s="48">
        <f t="shared" si="227"/>
        <v>317.04999999999995</v>
      </c>
      <c r="H2928" s="77"/>
      <c r="I2928" s="47">
        <f t="shared" si="228"/>
        <v>0</v>
      </c>
      <c r="J2928" s="47" t="s">
        <v>7080</v>
      </c>
      <c r="K2928" s="610"/>
      <c r="L2928" s="3"/>
    </row>
    <row r="2929" spans="1:12">
      <c r="A2929" s="37">
        <v>11813</v>
      </c>
      <c r="B2929" s="333" t="s">
        <v>135</v>
      </c>
      <c r="C2929" s="19" t="s">
        <v>1890</v>
      </c>
      <c r="D2929" s="610" t="str">
        <f t="shared" si="224"/>
        <v>Фото</v>
      </c>
      <c r="E2929" s="239" t="s">
        <v>351</v>
      </c>
      <c r="F2929" s="52">
        <v>7</v>
      </c>
      <c r="G2929" s="48">
        <f t="shared" si="227"/>
        <v>261.09999999999997</v>
      </c>
      <c r="H2929" s="77"/>
      <c r="I2929" s="47">
        <f t="shared" si="228"/>
        <v>0</v>
      </c>
      <c r="J2929" s="47" t="s">
        <v>7653</v>
      </c>
      <c r="K2929" s="610"/>
      <c r="L2929" s="3"/>
    </row>
    <row r="2930" spans="1:12">
      <c r="A2930" s="37">
        <v>11814</v>
      </c>
      <c r="B2930" s="333" t="s">
        <v>135</v>
      </c>
      <c r="C2930" s="19" t="s">
        <v>1891</v>
      </c>
      <c r="D2930" s="610" t="str">
        <f t="shared" si="224"/>
        <v>Фото</v>
      </c>
      <c r="E2930" s="239" t="s">
        <v>351</v>
      </c>
      <c r="F2930" s="52">
        <v>7</v>
      </c>
      <c r="G2930" s="48">
        <f t="shared" si="227"/>
        <v>261.09999999999997</v>
      </c>
      <c r="H2930" s="77"/>
      <c r="I2930" s="47">
        <f t="shared" si="228"/>
        <v>0</v>
      </c>
      <c r="J2930" s="47" t="s">
        <v>7654</v>
      </c>
      <c r="K2930" s="610"/>
      <c r="L2930" s="3"/>
    </row>
    <row r="2931" spans="1:12">
      <c r="A2931" s="37">
        <v>11815</v>
      </c>
      <c r="B2931" s="333" t="s">
        <v>135</v>
      </c>
      <c r="C2931" s="19" t="s">
        <v>1892</v>
      </c>
      <c r="D2931" s="610" t="str">
        <f t="shared" si="224"/>
        <v>Фото</v>
      </c>
      <c r="E2931" s="239" t="s">
        <v>351</v>
      </c>
      <c r="F2931" s="52">
        <v>7</v>
      </c>
      <c r="G2931" s="48">
        <f t="shared" si="227"/>
        <v>261.09999999999997</v>
      </c>
      <c r="H2931" s="77"/>
      <c r="I2931" s="47">
        <f t="shared" si="228"/>
        <v>0</v>
      </c>
      <c r="J2931" s="47" t="s">
        <v>7655</v>
      </c>
      <c r="K2931" s="610"/>
      <c r="L2931" s="3"/>
    </row>
    <row r="2932" spans="1:12">
      <c r="A2932" s="10">
        <v>15209</v>
      </c>
      <c r="B2932" s="320" t="s">
        <v>140</v>
      </c>
      <c r="C2932" s="19" t="s">
        <v>4239</v>
      </c>
      <c r="D2932" s="610" t="str">
        <f t="shared" si="224"/>
        <v>Фото</v>
      </c>
      <c r="E2932" s="239" t="s">
        <v>351</v>
      </c>
      <c r="F2932" s="52">
        <v>30</v>
      </c>
      <c r="G2932" s="48">
        <f t="shared" si="227"/>
        <v>1119</v>
      </c>
      <c r="H2932" s="77"/>
      <c r="I2932" s="47">
        <f t="shared" si="228"/>
        <v>0</v>
      </c>
      <c r="J2932" s="47" t="s">
        <v>7075</v>
      </c>
      <c r="K2932" s="610"/>
      <c r="L2932" s="3"/>
    </row>
    <row r="2933" spans="1:12">
      <c r="A2933" s="9">
        <v>14406</v>
      </c>
      <c r="B2933" s="333" t="s">
        <v>135</v>
      </c>
      <c r="C2933" s="19" t="s">
        <v>4150</v>
      </c>
      <c r="D2933" s="610" t="str">
        <f t="shared" si="224"/>
        <v>Фото</v>
      </c>
      <c r="E2933" s="533" t="s">
        <v>134</v>
      </c>
      <c r="F2933" s="52">
        <v>25</v>
      </c>
      <c r="G2933" s="48">
        <f t="shared" si="227"/>
        <v>932.49999999999989</v>
      </c>
      <c r="H2933" s="75"/>
      <c r="I2933" s="47">
        <f t="shared" si="228"/>
        <v>0</v>
      </c>
      <c r="J2933" s="47" t="s">
        <v>7074</v>
      </c>
      <c r="K2933" s="610"/>
      <c r="L2933" s="3"/>
    </row>
    <row r="2934" spans="1:12">
      <c r="A2934" s="6">
        <v>28308</v>
      </c>
      <c r="B2934" s="333" t="s">
        <v>135</v>
      </c>
      <c r="C2934" s="17" t="s">
        <v>4240</v>
      </c>
      <c r="D2934" s="610" t="str">
        <f t="shared" si="224"/>
        <v>Фото</v>
      </c>
      <c r="E2934" s="72" t="s">
        <v>351</v>
      </c>
      <c r="F2934" s="51">
        <v>4</v>
      </c>
      <c r="G2934" s="48">
        <f t="shared" si="227"/>
        <v>149.19999999999999</v>
      </c>
      <c r="H2934" s="77"/>
      <c r="I2934" s="47">
        <f t="shared" si="228"/>
        <v>0</v>
      </c>
      <c r="J2934" s="47" t="s">
        <v>7082</v>
      </c>
      <c r="K2934" s="610"/>
      <c r="L2934" s="3"/>
    </row>
    <row r="2935" spans="1:12">
      <c r="A2935" s="37">
        <v>40071</v>
      </c>
      <c r="B2935" s="71" t="s">
        <v>72</v>
      </c>
      <c r="C2935" s="481" t="s">
        <v>4241</v>
      </c>
      <c r="D2935" s="610" t="str">
        <f t="shared" si="224"/>
        <v>Фото</v>
      </c>
      <c r="E2935" s="239" t="s">
        <v>351</v>
      </c>
      <c r="F2935" s="65">
        <v>2</v>
      </c>
      <c r="G2935" s="48">
        <f t="shared" si="227"/>
        <v>74.599999999999994</v>
      </c>
      <c r="H2935" s="75"/>
      <c r="I2935" s="47">
        <f t="shared" si="228"/>
        <v>0</v>
      </c>
      <c r="J2935" s="47" t="s">
        <v>7083</v>
      </c>
      <c r="K2935" s="610"/>
      <c r="L2935" s="3"/>
    </row>
    <row r="2936" spans="1:12">
      <c r="A2936" s="37">
        <v>15215</v>
      </c>
      <c r="B2936" s="455" t="s">
        <v>133</v>
      </c>
      <c r="C2936" s="19" t="s">
        <v>1132</v>
      </c>
      <c r="D2936" s="610" t="str">
        <f t="shared" si="224"/>
        <v>Фото</v>
      </c>
      <c r="E2936" s="239" t="s">
        <v>351</v>
      </c>
      <c r="F2936" s="65">
        <v>5.5</v>
      </c>
      <c r="G2936" s="48">
        <f t="shared" si="227"/>
        <v>205.14999999999998</v>
      </c>
      <c r="H2936" s="77"/>
      <c r="I2936" s="47">
        <f t="shared" si="228"/>
        <v>0</v>
      </c>
      <c r="J2936" s="47" t="s">
        <v>7085</v>
      </c>
      <c r="K2936" s="610"/>
    </row>
    <row r="2937" spans="1:12">
      <c r="A2937" s="37">
        <v>12295</v>
      </c>
      <c r="B2937" s="6" t="s">
        <v>137</v>
      </c>
      <c r="C2937" s="19" t="s">
        <v>2857</v>
      </c>
      <c r="D2937" s="610" t="str">
        <f t="shared" si="224"/>
        <v>Фото</v>
      </c>
      <c r="E2937" s="533" t="s">
        <v>134</v>
      </c>
      <c r="F2937" s="65">
        <v>2.5</v>
      </c>
      <c r="G2937" s="48">
        <f t="shared" si="227"/>
        <v>93.25</v>
      </c>
      <c r="H2937" s="77"/>
      <c r="I2937" s="47">
        <f t="shared" si="228"/>
        <v>0</v>
      </c>
      <c r="J2937" s="47" t="s">
        <v>8570</v>
      </c>
      <c r="K2937" s="610"/>
    </row>
    <row r="2938" spans="1:12">
      <c r="A2938" s="37">
        <v>12817</v>
      </c>
      <c r="B2938" s="6" t="s">
        <v>137</v>
      </c>
      <c r="C2938" s="19" t="s">
        <v>2833</v>
      </c>
      <c r="D2938" s="610" t="str">
        <f t="shared" si="224"/>
        <v>Фото</v>
      </c>
      <c r="E2938" s="239" t="s">
        <v>351</v>
      </c>
      <c r="F2938" s="65">
        <v>16</v>
      </c>
      <c r="G2938" s="48">
        <f t="shared" si="227"/>
        <v>596.79999999999995</v>
      </c>
      <c r="H2938" s="77"/>
      <c r="I2938" s="47">
        <f t="shared" si="228"/>
        <v>0</v>
      </c>
      <c r="J2938" s="47" t="s">
        <v>8552</v>
      </c>
      <c r="K2938" s="610"/>
    </row>
    <row r="2939" spans="1:12">
      <c r="A2939" s="37">
        <v>12886</v>
      </c>
      <c r="B2939" s="6" t="s">
        <v>137</v>
      </c>
      <c r="C2939" s="19" t="s">
        <v>3038</v>
      </c>
      <c r="D2939" s="610" t="str">
        <f t="shared" si="224"/>
        <v>Фото</v>
      </c>
      <c r="E2939" s="239" t="s">
        <v>351</v>
      </c>
      <c r="F2939" s="65">
        <v>15</v>
      </c>
      <c r="G2939" s="48">
        <f t="shared" si="227"/>
        <v>559.5</v>
      </c>
      <c r="H2939" s="77"/>
      <c r="I2939" s="47">
        <f t="shared" si="228"/>
        <v>0</v>
      </c>
      <c r="J2939" s="47" t="s">
        <v>8615</v>
      </c>
      <c r="K2939" s="610"/>
    </row>
    <row r="2940" spans="1:12">
      <c r="A2940" s="37">
        <v>12664</v>
      </c>
      <c r="B2940" s="6" t="s">
        <v>137</v>
      </c>
      <c r="C2940" s="19" t="s">
        <v>2709</v>
      </c>
      <c r="D2940" s="610" t="str">
        <f t="shared" si="224"/>
        <v>Фото</v>
      </c>
      <c r="E2940" s="533" t="s">
        <v>134</v>
      </c>
      <c r="F2940" s="65">
        <v>22</v>
      </c>
      <c r="G2940" s="48">
        <f t="shared" si="227"/>
        <v>820.59999999999991</v>
      </c>
      <c r="H2940" s="77"/>
      <c r="I2940" s="47">
        <f t="shared" si="228"/>
        <v>0</v>
      </c>
      <c r="J2940" s="47" t="s">
        <v>8376</v>
      </c>
      <c r="K2940" s="610"/>
    </row>
    <row r="2941" spans="1:12" ht="17.399999999999999">
      <c r="A2941" s="181"/>
      <c r="B2941" s="398" t="s">
        <v>1670</v>
      </c>
      <c r="C2941" s="182" t="s">
        <v>1133</v>
      </c>
      <c r="D2941" s="610"/>
      <c r="E2941" s="253"/>
      <c r="F2941" s="183"/>
      <c r="G2941" s="184"/>
      <c r="H2941" s="185"/>
      <c r="I2941" s="186"/>
      <c r="J2941" s="186" t="e">
        <v>#N/A</v>
      </c>
      <c r="K2941" s="610"/>
    </row>
    <row r="2942" spans="1:12" ht="144" customHeight="1">
      <c r="A2942" s="6"/>
      <c r="C2942" s="100"/>
      <c r="D2942" s="610"/>
      <c r="E2942" s="238"/>
      <c r="F2942" s="104"/>
      <c r="G2942" s="105"/>
      <c r="H2942" s="106"/>
      <c r="I2942" s="107"/>
      <c r="J2942" s="107" t="e">
        <v>#N/A</v>
      </c>
      <c r="K2942" s="610"/>
    </row>
    <row r="2943" spans="1:12">
      <c r="A2943" s="6">
        <v>16052</v>
      </c>
      <c r="B2943" s="23" t="s">
        <v>137</v>
      </c>
      <c r="C2943" s="31" t="s">
        <v>3636</v>
      </c>
      <c r="D2943" s="610" t="str">
        <f t="shared" si="224"/>
        <v>Фото</v>
      </c>
      <c r="E2943" s="72" t="s">
        <v>351</v>
      </c>
      <c r="F2943" s="51">
        <v>19</v>
      </c>
      <c r="G2943" s="48">
        <f t="shared" ref="G2943:G2954" si="229">I$2*F2943</f>
        <v>708.69999999999993</v>
      </c>
      <c r="H2943" s="75"/>
      <c r="I2943" s="47">
        <f t="shared" ref="I2943:I2954" si="230">F2943*H2943</f>
        <v>0</v>
      </c>
      <c r="J2943" s="47" t="s">
        <v>6261</v>
      </c>
      <c r="K2943" s="610"/>
    </row>
    <row r="2944" spans="1:12">
      <c r="A2944" s="37">
        <v>40299</v>
      </c>
      <c r="B2944" s="24" t="s">
        <v>137</v>
      </c>
      <c r="C2944" s="18" t="s">
        <v>1025</v>
      </c>
      <c r="D2944" s="610" t="str">
        <f t="shared" si="224"/>
        <v>Фото</v>
      </c>
      <c r="E2944" s="484" t="s">
        <v>351</v>
      </c>
      <c r="F2944" s="65">
        <v>1.8</v>
      </c>
      <c r="G2944" s="48">
        <f t="shared" si="229"/>
        <v>67.14</v>
      </c>
      <c r="H2944" s="77"/>
      <c r="I2944" s="47">
        <f t="shared" si="230"/>
        <v>0</v>
      </c>
      <c r="J2944" s="47" t="s">
        <v>8108</v>
      </c>
      <c r="K2944" s="610"/>
    </row>
    <row r="2945" spans="1:12">
      <c r="A2945" s="6">
        <v>16065</v>
      </c>
      <c r="B2945" s="23" t="s">
        <v>137</v>
      </c>
      <c r="C2945" s="17" t="s">
        <v>4476</v>
      </c>
      <c r="D2945" s="610" t="str">
        <f t="shared" si="224"/>
        <v>Фото</v>
      </c>
      <c r="E2945" s="72" t="s">
        <v>351</v>
      </c>
      <c r="F2945" s="51">
        <v>8.5</v>
      </c>
      <c r="G2945" s="48">
        <f t="shared" si="229"/>
        <v>317.04999999999995</v>
      </c>
      <c r="H2945" s="75"/>
      <c r="I2945" s="47">
        <f t="shared" si="230"/>
        <v>0</v>
      </c>
      <c r="J2945" s="47" t="s">
        <v>7035</v>
      </c>
      <c r="K2945" s="610"/>
    </row>
    <row r="2946" spans="1:12">
      <c r="A2946" s="6">
        <v>13200</v>
      </c>
      <c r="B2946" s="23" t="s">
        <v>137</v>
      </c>
      <c r="C2946" s="17" t="s">
        <v>1134</v>
      </c>
      <c r="D2946" s="610" t="str">
        <f t="shared" si="224"/>
        <v>Фото</v>
      </c>
      <c r="E2946" s="72" t="s">
        <v>351</v>
      </c>
      <c r="F2946" s="51">
        <v>11</v>
      </c>
      <c r="G2946" s="48">
        <f t="shared" si="229"/>
        <v>410.29999999999995</v>
      </c>
      <c r="H2946" s="75"/>
      <c r="I2946" s="47">
        <f t="shared" si="230"/>
        <v>0</v>
      </c>
      <c r="J2946" s="47" t="s">
        <v>7034</v>
      </c>
      <c r="K2946" s="610"/>
    </row>
    <row r="2947" spans="1:12">
      <c r="A2947" s="6">
        <v>34146</v>
      </c>
      <c r="B2947" s="23" t="s">
        <v>137</v>
      </c>
      <c r="C2947" s="17" t="s">
        <v>3057</v>
      </c>
      <c r="D2947" s="610" t="str">
        <f t="shared" si="224"/>
        <v>Фото</v>
      </c>
      <c r="E2947" s="72" t="s">
        <v>351</v>
      </c>
      <c r="F2947" s="51">
        <v>14</v>
      </c>
      <c r="G2947" s="48">
        <f t="shared" si="229"/>
        <v>522.19999999999993</v>
      </c>
      <c r="H2947" s="75"/>
      <c r="I2947" s="47">
        <f t="shared" si="230"/>
        <v>0</v>
      </c>
      <c r="J2947" s="47" t="s">
        <v>7036</v>
      </c>
      <c r="K2947" s="610"/>
    </row>
    <row r="2948" spans="1:12">
      <c r="A2948" s="6">
        <v>12301</v>
      </c>
      <c r="B2948" s="23" t="s">
        <v>137</v>
      </c>
      <c r="C2948" s="477" t="s">
        <v>1136</v>
      </c>
      <c r="D2948" s="610" t="str">
        <f t="shared" si="224"/>
        <v>Фото</v>
      </c>
      <c r="E2948" s="72" t="s">
        <v>351</v>
      </c>
      <c r="F2948" s="51">
        <v>14</v>
      </c>
      <c r="G2948" s="48">
        <f t="shared" si="229"/>
        <v>522.19999999999993</v>
      </c>
      <c r="H2948" s="75"/>
      <c r="I2948" s="47">
        <f t="shared" si="230"/>
        <v>0</v>
      </c>
      <c r="J2948" s="47" t="s">
        <v>7037</v>
      </c>
      <c r="K2948" s="610"/>
    </row>
    <row r="2949" spans="1:12">
      <c r="A2949" s="6">
        <v>13789</v>
      </c>
      <c r="B2949" s="23" t="s">
        <v>137</v>
      </c>
      <c r="C2949" s="17" t="s">
        <v>3803</v>
      </c>
      <c r="D2949" s="610" t="str">
        <f t="shared" si="224"/>
        <v>Фото</v>
      </c>
      <c r="E2949" s="72" t="s">
        <v>351</v>
      </c>
      <c r="F2949" s="51">
        <v>8</v>
      </c>
      <c r="G2949" s="48">
        <f t="shared" si="229"/>
        <v>298.39999999999998</v>
      </c>
      <c r="H2949" s="75"/>
      <c r="I2949" s="47">
        <f t="shared" si="230"/>
        <v>0</v>
      </c>
      <c r="J2949" s="47" t="s">
        <v>5974</v>
      </c>
      <c r="K2949" s="610"/>
    </row>
    <row r="2950" spans="1:12">
      <c r="A2950" s="6">
        <v>40639</v>
      </c>
      <c r="B2950" s="23" t="s">
        <v>137</v>
      </c>
      <c r="C2950" s="17" t="s">
        <v>1135</v>
      </c>
      <c r="D2950" s="610" t="str">
        <f t="shared" si="224"/>
        <v>Фото</v>
      </c>
      <c r="E2950" s="1" t="s">
        <v>4477</v>
      </c>
      <c r="F2950" s="51">
        <v>12</v>
      </c>
      <c r="G2950" s="48">
        <f t="shared" si="229"/>
        <v>447.59999999999997</v>
      </c>
      <c r="H2950" s="75"/>
      <c r="I2950" s="47">
        <f t="shared" si="230"/>
        <v>0</v>
      </c>
      <c r="J2950" s="47" t="s">
        <v>7038</v>
      </c>
      <c r="K2950" s="610"/>
    </row>
    <row r="2951" spans="1:12">
      <c r="A2951" s="6">
        <v>12053</v>
      </c>
      <c r="B2951" s="6" t="s">
        <v>137</v>
      </c>
      <c r="C2951" s="17" t="s">
        <v>2457</v>
      </c>
      <c r="D2951" s="610" t="str">
        <f t="shared" ref="D2951:D3014" si="231">HYPERLINK(J2951,"Фото")</f>
        <v>Фото</v>
      </c>
      <c r="E2951" s="72" t="s">
        <v>351</v>
      </c>
      <c r="F2951" s="51">
        <v>5.5</v>
      </c>
      <c r="G2951" s="48">
        <f t="shared" si="229"/>
        <v>205.14999999999998</v>
      </c>
      <c r="H2951" s="75"/>
      <c r="I2951" s="47">
        <f t="shared" si="230"/>
        <v>0</v>
      </c>
      <c r="J2951" s="47" t="s">
        <v>8065</v>
      </c>
      <c r="K2951" s="610"/>
    </row>
    <row r="2952" spans="1:12">
      <c r="A2952" s="6">
        <v>34152</v>
      </c>
      <c r="B2952" s="23" t="s">
        <v>137</v>
      </c>
      <c r="C2952" s="17" t="s">
        <v>1137</v>
      </c>
      <c r="D2952" s="610" t="str">
        <f t="shared" si="231"/>
        <v>Фото</v>
      </c>
      <c r="E2952" s="72" t="s">
        <v>351</v>
      </c>
      <c r="F2952" s="51">
        <v>3</v>
      </c>
      <c r="G2952" s="48">
        <f t="shared" si="229"/>
        <v>111.89999999999999</v>
      </c>
      <c r="H2952" s="75"/>
      <c r="I2952" s="47">
        <f t="shared" si="230"/>
        <v>0</v>
      </c>
      <c r="J2952" s="47" t="s">
        <v>7040</v>
      </c>
      <c r="K2952" s="610"/>
    </row>
    <row r="2953" spans="1:12">
      <c r="A2953" s="6">
        <v>34154</v>
      </c>
      <c r="B2953" s="23" t="s">
        <v>137</v>
      </c>
      <c r="C2953" s="31" t="s">
        <v>2948</v>
      </c>
      <c r="D2953" s="610" t="str">
        <f t="shared" si="231"/>
        <v>Фото</v>
      </c>
      <c r="E2953" s="72" t="s">
        <v>351</v>
      </c>
      <c r="F2953" s="51">
        <v>9</v>
      </c>
      <c r="G2953" s="48">
        <f t="shared" si="229"/>
        <v>335.7</v>
      </c>
      <c r="H2953" s="75"/>
      <c r="I2953" s="47">
        <f t="shared" si="230"/>
        <v>0</v>
      </c>
      <c r="J2953" s="47" t="s">
        <v>7041</v>
      </c>
      <c r="K2953" s="610"/>
    </row>
    <row r="2954" spans="1:12">
      <c r="A2954" s="6">
        <v>34155</v>
      </c>
      <c r="B2954" s="23" t="s">
        <v>137</v>
      </c>
      <c r="C2954" s="31" t="s">
        <v>671</v>
      </c>
      <c r="D2954" s="610" t="str">
        <f t="shared" si="231"/>
        <v>Фото</v>
      </c>
      <c r="E2954" s="72" t="s">
        <v>351</v>
      </c>
      <c r="F2954" s="51">
        <v>9</v>
      </c>
      <c r="G2954" s="48">
        <f t="shared" si="229"/>
        <v>335.7</v>
      </c>
      <c r="H2954" s="75"/>
      <c r="I2954" s="47">
        <f t="shared" si="230"/>
        <v>0</v>
      </c>
      <c r="J2954" s="47" t="s">
        <v>7039</v>
      </c>
      <c r="K2954" s="610"/>
    </row>
    <row r="2955" spans="1:12" ht="17.399999999999999">
      <c r="A2955" s="193"/>
      <c r="B2955" s="389" t="s">
        <v>1671</v>
      </c>
      <c r="C2955" s="208" t="s">
        <v>1138</v>
      </c>
      <c r="D2955" s="610"/>
      <c r="E2955" s="236"/>
      <c r="F2955" s="195"/>
      <c r="G2955" s="139"/>
      <c r="H2955" s="174"/>
      <c r="I2955" s="141"/>
      <c r="J2955" s="141" t="e">
        <v>#N/A</v>
      </c>
      <c r="K2955" s="610"/>
      <c r="L2955" s="3"/>
    </row>
    <row r="2956" spans="1:12">
      <c r="A2956" s="6">
        <v>11862</v>
      </c>
      <c r="B2956" s="6" t="s">
        <v>32</v>
      </c>
      <c r="C2956" s="31" t="s">
        <v>3092</v>
      </c>
      <c r="D2956" s="610" t="str">
        <f t="shared" si="231"/>
        <v>Фото</v>
      </c>
      <c r="E2956" s="72" t="s">
        <v>351</v>
      </c>
      <c r="F2956" s="51">
        <v>25</v>
      </c>
      <c r="G2956" s="48">
        <f t="shared" ref="G2956:G2970" si="232">I$2*F2956</f>
        <v>932.49999999999989</v>
      </c>
      <c r="H2956" s="75"/>
      <c r="I2956" s="47">
        <f t="shared" ref="I2956:I2970" si="233">F2956*H2956</f>
        <v>0</v>
      </c>
      <c r="J2956" s="47" t="s">
        <v>7733</v>
      </c>
      <c r="K2956" s="610"/>
      <c r="L2956" s="3"/>
    </row>
    <row r="2957" spans="1:12">
      <c r="A2957" s="6">
        <v>12679</v>
      </c>
      <c r="B2957" s="23" t="s">
        <v>137</v>
      </c>
      <c r="C2957" s="31" t="s">
        <v>2713</v>
      </c>
      <c r="D2957" s="610" t="str">
        <f t="shared" si="231"/>
        <v>Фото</v>
      </c>
      <c r="E2957" s="72" t="s">
        <v>351</v>
      </c>
      <c r="F2957" s="51">
        <v>14</v>
      </c>
      <c r="G2957" s="48">
        <f t="shared" si="232"/>
        <v>522.19999999999993</v>
      </c>
      <c r="H2957" s="75"/>
      <c r="I2957" s="47">
        <f t="shared" si="233"/>
        <v>0</v>
      </c>
      <c r="J2957" s="47" t="s">
        <v>8401</v>
      </c>
      <c r="K2957" s="610"/>
      <c r="L2957" s="3"/>
    </row>
    <row r="2958" spans="1:12">
      <c r="A2958" s="6">
        <v>40311</v>
      </c>
      <c r="B2958" s="23" t="s">
        <v>137</v>
      </c>
      <c r="C2958" s="31" t="s">
        <v>4513</v>
      </c>
      <c r="D2958" s="610" t="str">
        <f t="shared" si="231"/>
        <v>Фото</v>
      </c>
      <c r="E2958" s="72" t="s">
        <v>351</v>
      </c>
      <c r="F2958" s="51">
        <v>22</v>
      </c>
      <c r="G2958" s="48">
        <f t="shared" si="232"/>
        <v>820.59999999999991</v>
      </c>
      <c r="H2958" s="75"/>
      <c r="I2958" s="47">
        <f t="shared" si="233"/>
        <v>0</v>
      </c>
      <c r="J2958" s="47" t="s">
        <v>5520</v>
      </c>
      <c r="K2958" s="610"/>
      <c r="L2958" s="3"/>
    </row>
    <row r="2959" spans="1:12">
      <c r="A2959" s="6">
        <v>40710</v>
      </c>
      <c r="B2959" s="6" t="s">
        <v>137</v>
      </c>
      <c r="C2959" s="17" t="s">
        <v>205</v>
      </c>
      <c r="D2959" s="610" t="str">
        <f t="shared" si="231"/>
        <v>Фото</v>
      </c>
      <c r="E2959" s="484" t="s">
        <v>351</v>
      </c>
      <c r="F2959" s="51">
        <v>68</v>
      </c>
      <c r="G2959" s="48">
        <f t="shared" si="232"/>
        <v>2536.3999999999996</v>
      </c>
      <c r="H2959" s="75"/>
      <c r="I2959" s="47">
        <f t="shared" si="233"/>
        <v>0</v>
      </c>
      <c r="J2959" s="47" t="s">
        <v>5516</v>
      </c>
      <c r="K2959" s="610"/>
      <c r="L2959" s="3"/>
    </row>
    <row r="2960" spans="1:12">
      <c r="A2960" s="6">
        <v>11759</v>
      </c>
      <c r="B2960" s="2" t="s">
        <v>137</v>
      </c>
      <c r="C2960" s="31" t="s">
        <v>1773</v>
      </c>
      <c r="D2960" s="610" t="str">
        <f t="shared" si="231"/>
        <v>Фото</v>
      </c>
      <c r="E2960" s="72" t="s">
        <v>351</v>
      </c>
      <c r="F2960" s="51">
        <v>8</v>
      </c>
      <c r="G2960" s="48">
        <f t="shared" si="232"/>
        <v>298.39999999999998</v>
      </c>
      <c r="H2960" s="75"/>
      <c r="I2960" s="47">
        <f t="shared" si="233"/>
        <v>0</v>
      </c>
      <c r="J2960" s="47" t="s">
        <v>7454</v>
      </c>
      <c r="K2960" s="610"/>
      <c r="L2960" s="3"/>
    </row>
    <row r="2961" spans="1:12">
      <c r="A2961" s="6">
        <v>40269</v>
      </c>
      <c r="B2961" s="23" t="s">
        <v>137</v>
      </c>
      <c r="C2961" s="31" t="s">
        <v>1139</v>
      </c>
      <c r="D2961" s="610" t="str">
        <f t="shared" si="231"/>
        <v>Фото</v>
      </c>
      <c r="E2961" s="484" t="s">
        <v>351</v>
      </c>
      <c r="F2961" s="51">
        <v>16</v>
      </c>
      <c r="G2961" s="48">
        <f t="shared" si="232"/>
        <v>596.79999999999995</v>
      </c>
      <c r="H2961" s="75"/>
      <c r="I2961" s="47">
        <f t="shared" si="233"/>
        <v>0</v>
      </c>
      <c r="J2961" s="47" t="s">
        <v>5519</v>
      </c>
      <c r="K2961" s="610"/>
      <c r="L2961" s="3"/>
    </row>
    <row r="2962" spans="1:12">
      <c r="A2962" s="6">
        <v>40667</v>
      </c>
      <c r="B2962" s="6" t="s">
        <v>137</v>
      </c>
      <c r="C2962" s="31" t="s">
        <v>4242</v>
      </c>
      <c r="D2962" s="610" t="str">
        <f t="shared" si="231"/>
        <v>Фото</v>
      </c>
      <c r="E2962" s="72" t="s">
        <v>351</v>
      </c>
      <c r="F2962" s="51">
        <v>3.5</v>
      </c>
      <c r="G2962" s="48">
        <f t="shared" si="232"/>
        <v>130.54999999999998</v>
      </c>
      <c r="H2962" s="75"/>
      <c r="I2962" s="47">
        <f t="shared" si="233"/>
        <v>0</v>
      </c>
      <c r="J2962" s="47" t="s">
        <v>5521</v>
      </c>
      <c r="K2962" s="610"/>
      <c r="L2962" s="3"/>
    </row>
    <row r="2963" spans="1:12">
      <c r="A2963" s="6">
        <v>12754</v>
      </c>
      <c r="B2963" s="6" t="s">
        <v>137</v>
      </c>
      <c r="C2963" s="31" t="s">
        <v>2778</v>
      </c>
      <c r="D2963" s="610" t="str">
        <f t="shared" si="231"/>
        <v>Фото</v>
      </c>
      <c r="E2963" s="72" t="s">
        <v>351</v>
      </c>
      <c r="F2963" s="51">
        <v>3.5</v>
      </c>
      <c r="G2963" s="48">
        <f t="shared" si="232"/>
        <v>130.54999999999998</v>
      </c>
      <c r="H2963" s="75"/>
      <c r="I2963" s="47">
        <f t="shared" si="233"/>
        <v>0</v>
      </c>
      <c r="J2963" s="47" t="s">
        <v>8491</v>
      </c>
      <c r="K2963" s="610"/>
      <c r="L2963" s="3"/>
    </row>
    <row r="2964" spans="1:12">
      <c r="A2964" s="6">
        <v>12756</v>
      </c>
      <c r="B2964" s="6" t="s">
        <v>137</v>
      </c>
      <c r="C2964" s="31" t="s">
        <v>4245</v>
      </c>
      <c r="D2964" s="610" t="str">
        <f t="shared" si="231"/>
        <v>Фото</v>
      </c>
      <c r="E2964" s="72" t="s">
        <v>351</v>
      </c>
      <c r="F2964" s="51">
        <v>12</v>
      </c>
      <c r="G2964" s="48">
        <f t="shared" si="232"/>
        <v>447.59999999999997</v>
      </c>
      <c r="H2964" s="75"/>
      <c r="I2964" s="47">
        <f t="shared" si="233"/>
        <v>0</v>
      </c>
      <c r="J2964" s="47" t="s">
        <v>8493</v>
      </c>
      <c r="K2964" s="610"/>
      <c r="L2964" s="3"/>
    </row>
    <row r="2965" spans="1:12">
      <c r="A2965" s="6">
        <v>12757</v>
      </c>
      <c r="B2965" s="6" t="s">
        <v>137</v>
      </c>
      <c r="C2965" s="31" t="s">
        <v>4244</v>
      </c>
      <c r="D2965" s="610" t="str">
        <f t="shared" si="231"/>
        <v>Фото</v>
      </c>
      <c r="E2965" s="72" t="s">
        <v>351</v>
      </c>
      <c r="F2965" s="51">
        <v>12</v>
      </c>
      <c r="G2965" s="48">
        <f t="shared" si="232"/>
        <v>447.59999999999997</v>
      </c>
      <c r="H2965" s="75"/>
      <c r="I2965" s="47">
        <f t="shared" si="233"/>
        <v>0</v>
      </c>
      <c r="J2965" s="47" t="s">
        <v>8494</v>
      </c>
      <c r="K2965" s="610"/>
      <c r="L2965" s="3"/>
    </row>
    <row r="2966" spans="1:12">
      <c r="A2966" s="6">
        <v>11353</v>
      </c>
      <c r="B2966" s="2" t="s">
        <v>137</v>
      </c>
      <c r="C2966" s="31" t="s">
        <v>4243</v>
      </c>
      <c r="D2966" s="610" t="str">
        <f t="shared" si="231"/>
        <v>Фото</v>
      </c>
      <c r="E2966" s="227" t="s">
        <v>351</v>
      </c>
      <c r="F2966" s="51">
        <v>68</v>
      </c>
      <c r="G2966" s="48">
        <f t="shared" si="232"/>
        <v>2536.3999999999996</v>
      </c>
      <c r="H2966" s="75"/>
      <c r="I2966" s="47">
        <f t="shared" si="233"/>
        <v>0</v>
      </c>
      <c r="J2966" s="47" t="s">
        <v>5518</v>
      </c>
      <c r="K2966" s="610"/>
      <c r="L2966" s="3"/>
    </row>
    <row r="2967" spans="1:12">
      <c r="A2967" s="6">
        <v>12148</v>
      </c>
      <c r="B2967" s="6" t="s">
        <v>137</v>
      </c>
      <c r="C2967" s="31" t="s">
        <v>2537</v>
      </c>
      <c r="D2967" s="610" t="str">
        <f t="shared" si="231"/>
        <v>Фото</v>
      </c>
      <c r="E2967" s="484" t="s">
        <v>351</v>
      </c>
      <c r="F2967" s="51">
        <v>20</v>
      </c>
      <c r="G2967" s="48">
        <f t="shared" si="232"/>
        <v>746</v>
      </c>
      <c r="H2967" s="75"/>
      <c r="I2967" s="47">
        <f t="shared" si="233"/>
        <v>0</v>
      </c>
      <c r="J2967" s="47" t="s">
        <v>8268</v>
      </c>
      <c r="K2967" s="610"/>
      <c r="L2967" s="3"/>
    </row>
    <row r="2968" spans="1:12">
      <c r="A2968" s="6">
        <v>12854</v>
      </c>
      <c r="B2968" s="6" t="s">
        <v>137</v>
      </c>
      <c r="C2968" s="31" t="s">
        <v>2926</v>
      </c>
      <c r="D2968" s="610" t="str">
        <f t="shared" si="231"/>
        <v>Фото</v>
      </c>
      <c r="E2968" s="484" t="s">
        <v>351</v>
      </c>
      <c r="F2968" s="51">
        <v>33</v>
      </c>
      <c r="G2968" s="48">
        <f t="shared" si="232"/>
        <v>1230.8999999999999</v>
      </c>
      <c r="H2968" s="75"/>
      <c r="I2968" s="47">
        <f t="shared" si="233"/>
        <v>0</v>
      </c>
      <c r="J2968" s="47" t="s">
        <v>8597</v>
      </c>
      <c r="K2968" s="610"/>
      <c r="L2968" s="3"/>
    </row>
    <row r="2969" spans="1:12">
      <c r="A2969" s="6">
        <v>40116</v>
      </c>
      <c r="B2969" s="23" t="s">
        <v>137</v>
      </c>
      <c r="C2969" s="31" t="s">
        <v>1549</v>
      </c>
      <c r="D2969" s="610" t="str">
        <f t="shared" si="231"/>
        <v>Фото</v>
      </c>
      <c r="E2969" s="72" t="s">
        <v>351</v>
      </c>
      <c r="F2969" s="51">
        <v>75</v>
      </c>
      <c r="G2969" s="48">
        <f t="shared" si="232"/>
        <v>2797.5</v>
      </c>
      <c r="H2969" s="75"/>
      <c r="I2969" s="47">
        <f t="shared" si="233"/>
        <v>0</v>
      </c>
      <c r="J2969" s="47" t="s">
        <v>5517</v>
      </c>
      <c r="K2969" s="610"/>
      <c r="L2969" s="3"/>
    </row>
    <row r="2970" spans="1:12">
      <c r="A2970" s="6">
        <v>12900</v>
      </c>
      <c r="B2970" s="6" t="s">
        <v>137</v>
      </c>
      <c r="C2970" s="31" t="s">
        <v>3111</v>
      </c>
      <c r="D2970" s="610" t="str">
        <f t="shared" si="231"/>
        <v>Фото</v>
      </c>
      <c r="E2970" s="484" t="s">
        <v>351</v>
      </c>
      <c r="F2970" s="51">
        <v>2</v>
      </c>
      <c r="G2970" s="48">
        <f t="shared" si="232"/>
        <v>74.599999999999994</v>
      </c>
      <c r="H2970" s="75"/>
      <c r="I2970" s="47">
        <f t="shared" si="233"/>
        <v>0</v>
      </c>
      <c r="J2970" s="47" t="s">
        <v>8629</v>
      </c>
      <c r="K2970" s="610"/>
      <c r="L2970" s="3"/>
    </row>
    <row r="2971" spans="1:12" ht="17.399999999999999">
      <c r="A2971" s="163"/>
      <c r="B2971" s="383" t="s">
        <v>1672</v>
      </c>
      <c r="C2971" s="154" t="s">
        <v>2076</v>
      </c>
      <c r="D2971" s="610"/>
      <c r="E2971" s="240"/>
      <c r="F2971" s="160"/>
      <c r="G2971" s="147"/>
      <c r="H2971" s="164"/>
      <c r="I2971" s="149"/>
      <c r="J2971" s="149" t="e">
        <v>#N/A</v>
      </c>
      <c r="K2971" s="610"/>
      <c r="L2971" s="3"/>
    </row>
    <row r="2972" spans="1:12" ht="17.399999999999999">
      <c r="A2972" s="431"/>
      <c r="B2972" s="449" t="s">
        <v>1673</v>
      </c>
      <c r="C2972" s="432" t="s">
        <v>1436</v>
      </c>
      <c r="D2972" s="610"/>
      <c r="E2972" s="293"/>
      <c r="F2972" s="433"/>
      <c r="G2972" s="281"/>
      <c r="H2972" s="282"/>
      <c r="I2972" s="283"/>
      <c r="J2972" s="283" t="e">
        <v>#N/A</v>
      </c>
      <c r="K2972" s="610"/>
      <c r="L2972" s="3"/>
    </row>
    <row r="2973" spans="1:12" ht="153.6" customHeight="1">
      <c r="A2973" s="6"/>
      <c r="C2973" s="100"/>
      <c r="D2973" s="610"/>
      <c r="E2973" s="238"/>
      <c r="F2973" s="104"/>
      <c r="G2973" s="105"/>
      <c r="H2973" s="106"/>
      <c r="I2973" s="107"/>
      <c r="J2973" s="107" t="e">
        <v>#N/A</v>
      </c>
      <c r="K2973" s="610"/>
      <c r="L2973" s="3"/>
    </row>
    <row r="2974" spans="1:12">
      <c r="A2974" s="37">
        <v>22017</v>
      </c>
      <c r="B2974" s="347" t="s">
        <v>89</v>
      </c>
      <c r="C2974" s="18" t="s">
        <v>1140</v>
      </c>
      <c r="D2974" s="610" t="str">
        <f t="shared" si="231"/>
        <v>Фото</v>
      </c>
      <c r="E2974" s="235" t="s">
        <v>351</v>
      </c>
      <c r="F2974" s="65">
        <v>8</v>
      </c>
      <c r="G2974" s="48">
        <f t="shared" ref="G2974:G3005" si="234">I$2*F2974</f>
        <v>298.39999999999998</v>
      </c>
      <c r="H2974" s="77"/>
      <c r="I2974" s="47">
        <f t="shared" ref="I2974:I3005" si="235">F2974*H2974</f>
        <v>0</v>
      </c>
      <c r="J2974" s="47" t="s">
        <v>5770</v>
      </c>
      <c r="K2974" s="610"/>
      <c r="L2974" s="3"/>
    </row>
    <row r="2975" spans="1:12">
      <c r="A2975" s="37">
        <v>22016</v>
      </c>
      <c r="B2975" s="24" t="s">
        <v>137</v>
      </c>
      <c r="C2975" s="21" t="s">
        <v>2218</v>
      </c>
      <c r="D2975" s="610" t="str">
        <f t="shared" si="231"/>
        <v>Фото</v>
      </c>
      <c r="E2975" s="235" t="s">
        <v>351</v>
      </c>
      <c r="F2975" s="49">
        <v>25</v>
      </c>
      <c r="G2975" s="48">
        <f t="shared" si="234"/>
        <v>932.49999999999989</v>
      </c>
      <c r="H2975" s="77"/>
      <c r="I2975" s="47">
        <f t="shared" si="235"/>
        <v>0</v>
      </c>
      <c r="J2975" s="47" t="s">
        <v>5425</v>
      </c>
      <c r="K2975" s="610"/>
      <c r="L2975" s="3"/>
    </row>
    <row r="2976" spans="1:12">
      <c r="A2976" s="6">
        <v>34156</v>
      </c>
      <c r="B2976" s="23" t="s">
        <v>137</v>
      </c>
      <c r="C2976" s="17" t="s">
        <v>1141</v>
      </c>
      <c r="D2976" s="610" t="str">
        <f t="shared" si="231"/>
        <v>Фото</v>
      </c>
      <c r="E2976" s="344" t="s">
        <v>351</v>
      </c>
      <c r="F2976" s="51">
        <v>12</v>
      </c>
      <c r="G2976" s="48">
        <f t="shared" si="234"/>
        <v>447.59999999999997</v>
      </c>
      <c r="H2976" s="75"/>
      <c r="I2976" s="47">
        <f t="shared" si="235"/>
        <v>0</v>
      </c>
      <c r="J2976" s="47" t="s">
        <v>5764</v>
      </c>
      <c r="K2976" s="610"/>
      <c r="L2976" s="3"/>
    </row>
    <row r="2977" spans="1:12" ht="14.4">
      <c r="A2977" s="34">
        <v>13207</v>
      </c>
      <c r="B2977" s="24" t="s">
        <v>137</v>
      </c>
      <c r="C2977" s="22" t="s">
        <v>578</v>
      </c>
      <c r="D2977" s="610" t="str">
        <f t="shared" si="231"/>
        <v>Фото</v>
      </c>
      <c r="E2977" s="577" t="s">
        <v>351</v>
      </c>
      <c r="F2977" s="50">
        <v>2.5</v>
      </c>
      <c r="G2977" s="48">
        <f t="shared" si="234"/>
        <v>93.25</v>
      </c>
      <c r="H2977" s="73"/>
      <c r="I2977" s="47">
        <f t="shared" si="235"/>
        <v>0</v>
      </c>
      <c r="J2977" s="47" t="s">
        <v>4749</v>
      </c>
      <c r="K2977" s="610"/>
      <c r="L2977" s="87"/>
    </row>
    <row r="2978" spans="1:12">
      <c r="A2978" s="6">
        <v>34060</v>
      </c>
      <c r="B2978" s="23" t="s">
        <v>137</v>
      </c>
      <c r="C2978" s="17" t="s">
        <v>1142</v>
      </c>
      <c r="D2978" s="610" t="str">
        <f t="shared" si="231"/>
        <v>Фото</v>
      </c>
      <c r="E2978" s="72" t="s">
        <v>351</v>
      </c>
      <c r="F2978" s="51">
        <v>4</v>
      </c>
      <c r="G2978" s="48">
        <f t="shared" si="234"/>
        <v>149.19999999999999</v>
      </c>
      <c r="H2978" s="75"/>
      <c r="I2978" s="47">
        <f t="shared" si="235"/>
        <v>0</v>
      </c>
      <c r="J2978" s="47" t="s">
        <v>5781</v>
      </c>
      <c r="K2978" s="610"/>
      <c r="L2978" s="3"/>
    </row>
    <row r="2979" spans="1:12">
      <c r="A2979" s="37">
        <v>15248</v>
      </c>
      <c r="B2979" s="24" t="s">
        <v>137</v>
      </c>
      <c r="C2979" s="21" t="s">
        <v>3248</v>
      </c>
      <c r="D2979" s="610" t="str">
        <f t="shared" si="231"/>
        <v>Фото</v>
      </c>
      <c r="E2979" s="72" t="s">
        <v>351</v>
      </c>
      <c r="F2979" s="51">
        <v>22</v>
      </c>
      <c r="G2979" s="48">
        <f t="shared" si="234"/>
        <v>820.59999999999991</v>
      </c>
      <c r="H2979" s="75"/>
      <c r="I2979" s="47">
        <f t="shared" si="235"/>
        <v>0</v>
      </c>
      <c r="J2979" s="47" t="s">
        <v>5389</v>
      </c>
      <c r="K2979" s="610"/>
      <c r="L2979" s="3"/>
    </row>
    <row r="2980" spans="1:12">
      <c r="A2980" s="37">
        <v>14015</v>
      </c>
      <c r="B2980" s="24" t="s">
        <v>137</v>
      </c>
      <c r="C2980" s="18" t="s">
        <v>45</v>
      </c>
      <c r="D2980" s="610" t="str">
        <f t="shared" si="231"/>
        <v>Фото</v>
      </c>
      <c r="E2980" s="235" t="s">
        <v>351</v>
      </c>
      <c r="F2980" s="65">
        <v>17</v>
      </c>
      <c r="G2980" s="48">
        <f t="shared" si="234"/>
        <v>634.09999999999991</v>
      </c>
      <c r="H2980" s="77"/>
      <c r="I2980" s="47">
        <f t="shared" si="235"/>
        <v>0</v>
      </c>
      <c r="J2980" s="47" t="s">
        <v>5390</v>
      </c>
      <c r="K2980" s="610"/>
      <c r="L2980" s="3"/>
    </row>
    <row r="2981" spans="1:12">
      <c r="A2981" s="37">
        <v>11554</v>
      </c>
      <c r="B2981" s="7" t="s">
        <v>137</v>
      </c>
      <c r="C2981" s="18" t="s">
        <v>3254</v>
      </c>
      <c r="D2981" s="610" t="str">
        <f t="shared" si="231"/>
        <v>Фото</v>
      </c>
      <c r="E2981" s="235" t="s">
        <v>351</v>
      </c>
      <c r="F2981" s="65">
        <v>17</v>
      </c>
      <c r="G2981" s="48">
        <f t="shared" si="234"/>
        <v>634.09999999999991</v>
      </c>
      <c r="H2981" s="77"/>
      <c r="I2981" s="47">
        <f t="shared" si="235"/>
        <v>0</v>
      </c>
      <c r="J2981" s="47" t="s">
        <v>5758</v>
      </c>
      <c r="K2981" s="610"/>
      <c r="L2981" s="3"/>
    </row>
    <row r="2982" spans="1:12">
      <c r="A2982" s="8">
        <v>15340</v>
      </c>
      <c r="B2982" s="23" t="s">
        <v>137</v>
      </c>
      <c r="C2982" s="18" t="s">
        <v>2077</v>
      </c>
      <c r="D2982" s="610" t="str">
        <f t="shared" si="231"/>
        <v>Фото</v>
      </c>
      <c r="E2982" s="235" t="s">
        <v>351</v>
      </c>
      <c r="F2982" s="65">
        <v>5</v>
      </c>
      <c r="G2982" s="48">
        <f t="shared" si="234"/>
        <v>186.5</v>
      </c>
      <c r="H2982" s="77"/>
      <c r="I2982" s="47">
        <f t="shared" si="235"/>
        <v>0</v>
      </c>
      <c r="J2982" s="47" t="s">
        <v>5769</v>
      </c>
      <c r="K2982" s="610"/>
      <c r="L2982" s="3"/>
    </row>
    <row r="2983" spans="1:12">
      <c r="A2983" s="8">
        <v>13773</v>
      </c>
      <c r="B2983" s="23" t="s">
        <v>137</v>
      </c>
      <c r="C2983" s="18" t="s">
        <v>3672</v>
      </c>
      <c r="D2983" s="610" t="str">
        <f t="shared" si="231"/>
        <v>Фото</v>
      </c>
      <c r="E2983" s="235" t="s">
        <v>351</v>
      </c>
      <c r="F2983" s="65">
        <v>2</v>
      </c>
      <c r="G2983" s="48">
        <f t="shared" si="234"/>
        <v>74.599999999999994</v>
      </c>
      <c r="H2983" s="77"/>
      <c r="I2983" s="47">
        <f t="shared" si="235"/>
        <v>0</v>
      </c>
      <c r="J2983" s="47" t="s">
        <v>8771</v>
      </c>
      <c r="K2983" s="610"/>
      <c r="L2983" s="3"/>
    </row>
    <row r="2984" spans="1:12">
      <c r="A2984" s="37">
        <v>15227</v>
      </c>
      <c r="B2984" s="24" t="s">
        <v>137</v>
      </c>
      <c r="C2984" s="20" t="s">
        <v>1143</v>
      </c>
      <c r="D2984" s="610" t="str">
        <f t="shared" si="231"/>
        <v>Фото</v>
      </c>
      <c r="E2984" s="72" t="s">
        <v>351</v>
      </c>
      <c r="F2984" s="51">
        <v>8.5</v>
      </c>
      <c r="G2984" s="48">
        <f t="shared" si="234"/>
        <v>317.04999999999995</v>
      </c>
      <c r="H2984" s="75"/>
      <c r="I2984" s="47">
        <f t="shared" si="235"/>
        <v>0</v>
      </c>
      <c r="J2984" s="47" t="s">
        <v>5761</v>
      </c>
      <c r="K2984" s="610"/>
      <c r="L2984" s="3"/>
    </row>
    <row r="2985" spans="1:12">
      <c r="A2985" s="37">
        <v>15226</v>
      </c>
      <c r="B2985" s="24" t="s">
        <v>137</v>
      </c>
      <c r="C2985" s="20" t="s">
        <v>3412</v>
      </c>
      <c r="D2985" s="610" t="str">
        <f t="shared" si="231"/>
        <v>Фото</v>
      </c>
      <c r="E2985" s="72" t="s">
        <v>351</v>
      </c>
      <c r="F2985" s="51">
        <v>4.5</v>
      </c>
      <c r="G2985" s="48">
        <f t="shared" si="234"/>
        <v>167.85</v>
      </c>
      <c r="H2985" s="75"/>
      <c r="I2985" s="47">
        <f t="shared" si="235"/>
        <v>0</v>
      </c>
      <c r="J2985" s="47" t="s">
        <v>5762</v>
      </c>
      <c r="K2985" s="610"/>
      <c r="L2985" s="3"/>
    </row>
    <row r="2986" spans="1:12">
      <c r="A2986" s="37">
        <v>12589</v>
      </c>
      <c r="B2986" s="24" t="s">
        <v>137</v>
      </c>
      <c r="C2986" s="18" t="s">
        <v>1144</v>
      </c>
      <c r="D2986" s="610" t="str">
        <f t="shared" si="231"/>
        <v>Фото</v>
      </c>
      <c r="E2986" s="235" t="s">
        <v>351</v>
      </c>
      <c r="F2986" s="49">
        <v>4</v>
      </c>
      <c r="G2986" s="48">
        <f t="shared" si="234"/>
        <v>149.19999999999999</v>
      </c>
      <c r="H2986" s="77"/>
      <c r="I2986" s="47">
        <f t="shared" si="235"/>
        <v>0</v>
      </c>
      <c r="J2986" s="47" t="s">
        <v>5783</v>
      </c>
      <c r="K2986" s="610"/>
      <c r="L2986" s="3"/>
    </row>
    <row r="2987" spans="1:12">
      <c r="A2987" s="6">
        <v>21015</v>
      </c>
      <c r="B2987" s="23" t="s">
        <v>137</v>
      </c>
      <c r="C2987" s="20" t="s">
        <v>34</v>
      </c>
      <c r="D2987" s="610" t="str">
        <f t="shared" si="231"/>
        <v>Фото</v>
      </c>
      <c r="E2987" s="72" t="s">
        <v>351</v>
      </c>
      <c r="F2987" s="51">
        <v>7</v>
      </c>
      <c r="G2987" s="48">
        <f t="shared" si="234"/>
        <v>261.09999999999997</v>
      </c>
      <c r="H2987" s="75"/>
      <c r="I2987" s="47">
        <f t="shared" si="235"/>
        <v>0</v>
      </c>
      <c r="J2987" s="47" t="s">
        <v>5784</v>
      </c>
      <c r="K2987" s="610"/>
      <c r="L2987" s="3"/>
    </row>
    <row r="2988" spans="1:12">
      <c r="A2988" s="37">
        <v>15222</v>
      </c>
      <c r="B2988" s="24" t="s">
        <v>137</v>
      </c>
      <c r="C2988" s="20" t="s">
        <v>4247</v>
      </c>
      <c r="D2988" s="610" t="str">
        <f t="shared" si="231"/>
        <v>Фото</v>
      </c>
      <c r="E2988" s="72" t="s">
        <v>351</v>
      </c>
      <c r="F2988" s="51">
        <v>4</v>
      </c>
      <c r="G2988" s="48">
        <f t="shared" si="234"/>
        <v>149.19999999999999</v>
      </c>
      <c r="H2988" s="75"/>
      <c r="I2988" s="47">
        <f t="shared" si="235"/>
        <v>0</v>
      </c>
      <c r="J2988" s="47" t="s">
        <v>5772</v>
      </c>
      <c r="K2988" s="610"/>
      <c r="L2988" s="3"/>
    </row>
    <row r="2989" spans="1:12">
      <c r="A2989" s="37">
        <v>11321</v>
      </c>
      <c r="B2989" s="7" t="s">
        <v>137</v>
      </c>
      <c r="C2989" s="32" t="s">
        <v>2298</v>
      </c>
      <c r="D2989" s="610" t="str">
        <f t="shared" si="231"/>
        <v>Фото</v>
      </c>
      <c r="E2989" s="72" t="s">
        <v>351</v>
      </c>
      <c r="F2989" s="51">
        <v>7.5</v>
      </c>
      <c r="G2989" s="48">
        <f t="shared" si="234"/>
        <v>279.75</v>
      </c>
      <c r="H2989" s="75"/>
      <c r="I2989" s="47">
        <f t="shared" si="235"/>
        <v>0</v>
      </c>
      <c r="J2989" s="47" t="s">
        <v>5767</v>
      </c>
      <c r="K2989" s="610"/>
      <c r="L2989" s="3"/>
    </row>
    <row r="2990" spans="1:12">
      <c r="A2990" s="37">
        <v>15224</v>
      </c>
      <c r="B2990" s="24" t="s">
        <v>137</v>
      </c>
      <c r="C2990" s="20" t="s">
        <v>1145</v>
      </c>
      <c r="D2990" s="610" t="str">
        <f t="shared" si="231"/>
        <v>Фото</v>
      </c>
      <c r="E2990" s="72" t="s">
        <v>351</v>
      </c>
      <c r="F2990" s="51">
        <v>10</v>
      </c>
      <c r="G2990" s="48">
        <f t="shared" si="234"/>
        <v>373</v>
      </c>
      <c r="H2990" s="75"/>
      <c r="I2990" s="47">
        <f t="shared" si="235"/>
        <v>0</v>
      </c>
      <c r="J2990" s="47" t="s">
        <v>5760</v>
      </c>
      <c r="K2990" s="610"/>
      <c r="L2990" s="3"/>
    </row>
    <row r="2991" spans="1:12">
      <c r="A2991" s="10">
        <v>15225</v>
      </c>
      <c r="B2991" s="24" t="s">
        <v>137</v>
      </c>
      <c r="C2991" s="32" t="s">
        <v>4246</v>
      </c>
      <c r="D2991" s="610" t="str">
        <f t="shared" si="231"/>
        <v>Фото</v>
      </c>
      <c r="E2991" s="72" t="s">
        <v>351</v>
      </c>
      <c r="F2991" s="51">
        <v>1</v>
      </c>
      <c r="G2991" s="48">
        <f t="shared" si="234"/>
        <v>37.299999999999997</v>
      </c>
      <c r="H2991" s="75"/>
      <c r="I2991" s="47">
        <f t="shared" si="235"/>
        <v>0</v>
      </c>
      <c r="J2991" s="47" t="s">
        <v>5789</v>
      </c>
      <c r="K2991" s="610"/>
      <c r="L2991" s="3"/>
    </row>
    <row r="2992" spans="1:12">
      <c r="A2992" s="8">
        <v>12401</v>
      </c>
      <c r="B2992" s="23" t="s">
        <v>137</v>
      </c>
      <c r="C2992" s="21" t="s">
        <v>1146</v>
      </c>
      <c r="D2992" s="610" t="str">
        <f t="shared" si="231"/>
        <v>Фото</v>
      </c>
      <c r="E2992" s="235" t="s">
        <v>351</v>
      </c>
      <c r="F2992" s="49">
        <v>6.5</v>
      </c>
      <c r="G2992" s="48">
        <f t="shared" si="234"/>
        <v>242.45</v>
      </c>
      <c r="H2992" s="77"/>
      <c r="I2992" s="47">
        <f t="shared" si="235"/>
        <v>0</v>
      </c>
      <c r="J2992" s="47" t="s">
        <v>5766</v>
      </c>
      <c r="K2992" s="610"/>
      <c r="L2992" s="3"/>
    </row>
    <row r="2993" spans="1:12">
      <c r="A2993" s="37">
        <v>15231</v>
      </c>
      <c r="B2993" s="24" t="s">
        <v>137</v>
      </c>
      <c r="C2993" s="20" t="s">
        <v>1147</v>
      </c>
      <c r="D2993" s="610" t="str">
        <f t="shared" si="231"/>
        <v>Фото</v>
      </c>
      <c r="E2993" s="72" t="s">
        <v>351</v>
      </c>
      <c r="F2993" s="51">
        <v>11</v>
      </c>
      <c r="G2993" s="48">
        <f t="shared" si="234"/>
        <v>410.29999999999995</v>
      </c>
      <c r="H2993" s="77"/>
      <c r="I2993" s="47">
        <f t="shared" si="235"/>
        <v>0</v>
      </c>
      <c r="J2993" s="47" t="s">
        <v>5742</v>
      </c>
      <c r="K2993" s="610"/>
      <c r="L2993" s="3"/>
    </row>
    <row r="2994" spans="1:12">
      <c r="A2994" s="37">
        <v>22044</v>
      </c>
      <c r="B2994" s="24" t="s">
        <v>137</v>
      </c>
      <c r="C2994" s="21" t="s">
        <v>3149</v>
      </c>
      <c r="D2994" s="610" t="str">
        <f t="shared" si="231"/>
        <v>Фото</v>
      </c>
      <c r="E2994" s="235" t="s">
        <v>351</v>
      </c>
      <c r="F2994" s="49">
        <v>22</v>
      </c>
      <c r="G2994" s="48">
        <f t="shared" si="234"/>
        <v>820.59999999999991</v>
      </c>
      <c r="H2994" s="75"/>
      <c r="I2994" s="47">
        <f t="shared" si="235"/>
        <v>0</v>
      </c>
      <c r="J2994" s="47" t="s">
        <v>5743</v>
      </c>
      <c r="K2994" s="610"/>
      <c r="L2994" s="3"/>
    </row>
    <row r="2995" spans="1:12">
      <c r="A2995" s="37">
        <v>15234</v>
      </c>
      <c r="B2995" s="24" t="s">
        <v>137</v>
      </c>
      <c r="C2995" s="20" t="s">
        <v>1148</v>
      </c>
      <c r="D2995" s="610" t="str">
        <f t="shared" si="231"/>
        <v>Фото</v>
      </c>
      <c r="E2995" s="72" t="s">
        <v>351</v>
      </c>
      <c r="F2995" s="51">
        <v>10</v>
      </c>
      <c r="G2995" s="48">
        <f t="shared" si="234"/>
        <v>373</v>
      </c>
      <c r="H2995" s="75"/>
      <c r="I2995" s="47">
        <f t="shared" si="235"/>
        <v>0</v>
      </c>
      <c r="J2995" s="47" t="s">
        <v>5744</v>
      </c>
      <c r="K2995" s="610"/>
      <c r="L2995" s="3"/>
    </row>
    <row r="2996" spans="1:12">
      <c r="A2996" s="37">
        <v>15235</v>
      </c>
      <c r="B2996" s="24" t="s">
        <v>137</v>
      </c>
      <c r="C2996" s="478" t="s">
        <v>3296</v>
      </c>
      <c r="D2996" s="610" t="str">
        <f t="shared" si="231"/>
        <v>Фото</v>
      </c>
      <c r="E2996" s="72" t="s">
        <v>351</v>
      </c>
      <c r="F2996" s="51">
        <v>11</v>
      </c>
      <c r="G2996" s="48">
        <f t="shared" si="234"/>
        <v>410.29999999999995</v>
      </c>
      <c r="H2996" s="77"/>
      <c r="I2996" s="47">
        <f t="shared" si="235"/>
        <v>0</v>
      </c>
      <c r="J2996" s="47" t="s">
        <v>5745</v>
      </c>
      <c r="K2996" s="610"/>
      <c r="L2996" s="3"/>
    </row>
    <row r="2997" spans="1:12">
      <c r="A2997" s="37">
        <v>15236</v>
      </c>
      <c r="B2997" s="24" t="s">
        <v>137</v>
      </c>
      <c r="C2997" s="20" t="s">
        <v>3462</v>
      </c>
      <c r="D2997" s="610" t="str">
        <f t="shared" si="231"/>
        <v>Фото</v>
      </c>
      <c r="E2997" s="72" t="s">
        <v>351</v>
      </c>
      <c r="F2997" s="51">
        <v>11</v>
      </c>
      <c r="G2997" s="48">
        <f t="shared" si="234"/>
        <v>410.29999999999995</v>
      </c>
      <c r="H2997" s="77"/>
      <c r="I2997" s="47">
        <f t="shared" si="235"/>
        <v>0</v>
      </c>
      <c r="J2997" s="47" t="s">
        <v>5746</v>
      </c>
      <c r="K2997" s="610"/>
      <c r="L2997" s="3"/>
    </row>
    <row r="2998" spans="1:12">
      <c r="A2998" s="37">
        <v>22047</v>
      </c>
      <c r="B2998" s="347" t="s">
        <v>89</v>
      </c>
      <c r="C2998" s="18" t="s">
        <v>1149</v>
      </c>
      <c r="D2998" s="610" t="str">
        <f t="shared" si="231"/>
        <v>Фото</v>
      </c>
      <c r="E2998" s="235" t="s">
        <v>351</v>
      </c>
      <c r="F2998" s="49">
        <v>10</v>
      </c>
      <c r="G2998" s="48">
        <f t="shared" si="234"/>
        <v>373</v>
      </c>
      <c r="H2998" s="75"/>
      <c r="I2998" s="47">
        <f t="shared" si="235"/>
        <v>0</v>
      </c>
      <c r="J2998" s="47" t="s">
        <v>5747</v>
      </c>
      <c r="K2998" s="610"/>
      <c r="L2998" s="3"/>
    </row>
    <row r="2999" spans="1:12">
      <c r="A2999" s="37">
        <v>12891</v>
      </c>
      <c r="B2999" s="24" t="s">
        <v>137</v>
      </c>
      <c r="C2999" s="18" t="s">
        <v>3060</v>
      </c>
      <c r="D2999" s="610" t="str">
        <f t="shared" si="231"/>
        <v>Фото</v>
      </c>
      <c r="E2999" s="235" t="s">
        <v>351</v>
      </c>
      <c r="F2999" s="49">
        <v>9</v>
      </c>
      <c r="G2999" s="48">
        <f t="shared" si="234"/>
        <v>335.7</v>
      </c>
      <c r="H2999" s="75"/>
      <c r="I2999" s="47">
        <f t="shared" si="235"/>
        <v>0</v>
      </c>
      <c r="J2999" s="47" t="s">
        <v>8620</v>
      </c>
      <c r="K2999" s="610"/>
      <c r="L2999" s="3"/>
    </row>
    <row r="3000" spans="1:12">
      <c r="A3000" s="37">
        <v>22024</v>
      </c>
      <c r="B3000" s="347" t="s">
        <v>89</v>
      </c>
      <c r="C3000" s="21" t="s">
        <v>1150</v>
      </c>
      <c r="D3000" s="610" t="str">
        <f t="shared" si="231"/>
        <v>Фото</v>
      </c>
      <c r="E3000" s="235" t="s">
        <v>351</v>
      </c>
      <c r="F3000" s="49">
        <v>9</v>
      </c>
      <c r="G3000" s="48">
        <f t="shared" si="234"/>
        <v>335.7</v>
      </c>
      <c r="H3000" s="75"/>
      <c r="I3000" s="47">
        <f t="shared" si="235"/>
        <v>0</v>
      </c>
      <c r="J3000" s="47" t="s">
        <v>5748</v>
      </c>
      <c r="K3000" s="610"/>
      <c r="L3000" s="3"/>
    </row>
    <row r="3001" spans="1:12">
      <c r="A3001" s="37">
        <v>22045</v>
      </c>
      <c r="B3001" s="24" t="s">
        <v>137</v>
      </c>
      <c r="C3001" s="18" t="s">
        <v>1151</v>
      </c>
      <c r="D3001" s="610" t="str">
        <f t="shared" si="231"/>
        <v>Фото</v>
      </c>
      <c r="E3001" s="235" t="s">
        <v>351</v>
      </c>
      <c r="F3001" s="49">
        <v>9</v>
      </c>
      <c r="G3001" s="48">
        <f t="shared" si="234"/>
        <v>335.7</v>
      </c>
      <c r="H3001" s="77"/>
      <c r="I3001" s="47">
        <f t="shared" si="235"/>
        <v>0</v>
      </c>
      <c r="J3001" s="47" t="s">
        <v>5749</v>
      </c>
      <c r="K3001" s="610"/>
      <c r="L3001" s="3"/>
    </row>
    <row r="3002" spans="1:12">
      <c r="A3002" s="37">
        <v>22046</v>
      </c>
      <c r="B3002" s="347" t="s">
        <v>89</v>
      </c>
      <c r="C3002" s="21" t="s">
        <v>3664</v>
      </c>
      <c r="D3002" s="610" t="str">
        <f t="shared" si="231"/>
        <v>Фото</v>
      </c>
      <c r="E3002" s="235" t="s">
        <v>351</v>
      </c>
      <c r="F3002" s="49">
        <v>4</v>
      </c>
      <c r="G3002" s="48">
        <f t="shared" si="234"/>
        <v>149.19999999999999</v>
      </c>
      <c r="H3002" s="75"/>
      <c r="I3002" s="47">
        <f t="shared" si="235"/>
        <v>0</v>
      </c>
      <c r="J3002" s="47" t="s">
        <v>5752</v>
      </c>
      <c r="K3002" s="610"/>
      <c r="L3002" s="3"/>
    </row>
    <row r="3003" spans="1:12">
      <c r="A3003" s="6">
        <v>34157</v>
      </c>
      <c r="B3003" s="23" t="s">
        <v>137</v>
      </c>
      <c r="C3003" s="31" t="s">
        <v>1460</v>
      </c>
      <c r="D3003" s="610" t="str">
        <f t="shared" si="231"/>
        <v>Фото</v>
      </c>
      <c r="E3003" s="72" t="s">
        <v>351</v>
      </c>
      <c r="F3003" s="51">
        <v>6</v>
      </c>
      <c r="G3003" s="48">
        <f t="shared" si="234"/>
        <v>223.79999999999998</v>
      </c>
      <c r="H3003" s="75"/>
      <c r="I3003" s="47">
        <f t="shared" si="235"/>
        <v>0</v>
      </c>
      <c r="J3003" s="47" t="s">
        <v>5771</v>
      </c>
      <c r="K3003" s="610"/>
      <c r="L3003" s="3"/>
    </row>
    <row r="3004" spans="1:12">
      <c r="A3004" s="37">
        <v>11529</v>
      </c>
      <c r="B3004" s="7" t="s">
        <v>137</v>
      </c>
      <c r="C3004" s="18" t="s">
        <v>2976</v>
      </c>
      <c r="D3004" s="610" t="str">
        <f t="shared" si="231"/>
        <v>Фото</v>
      </c>
      <c r="E3004" s="534" t="s">
        <v>134</v>
      </c>
      <c r="F3004" s="49">
        <v>12</v>
      </c>
      <c r="G3004" s="48">
        <f t="shared" si="234"/>
        <v>447.59999999999997</v>
      </c>
      <c r="H3004" s="77"/>
      <c r="I3004" s="47">
        <f t="shared" si="235"/>
        <v>0</v>
      </c>
      <c r="J3004" s="47" t="s">
        <v>5750</v>
      </c>
      <c r="K3004" s="610"/>
      <c r="L3004" s="3"/>
    </row>
    <row r="3005" spans="1:12">
      <c r="A3005" s="10">
        <v>22042</v>
      </c>
      <c r="B3005" s="24" t="s">
        <v>137</v>
      </c>
      <c r="C3005" s="18" t="s">
        <v>2980</v>
      </c>
      <c r="D3005" s="610" t="str">
        <f t="shared" si="231"/>
        <v>Фото</v>
      </c>
      <c r="E3005" s="235" t="s">
        <v>351</v>
      </c>
      <c r="F3005" s="49">
        <v>22</v>
      </c>
      <c r="G3005" s="48">
        <f t="shared" si="234"/>
        <v>820.59999999999991</v>
      </c>
      <c r="H3005" s="77"/>
      <c r="I3005" s="47">
        <f t="shared" si="235"/>
        <v>0</v>
      </c>
      <c r="J3005" s="47" t="s">
        <v>5751</v>
      </c>
      <c r="K3005" s="610"/>
      <c r="L3005" s="3"/>
    </row>
    <row r="3006" spans="1:12">
      <c r="A3006" s="10">
        <v>15233</v>
      </c>
      <c r="B3006" s="347" t="s">
        <v>89</v>
      </c>
      <c r="C3006" s="32" t="s">
        <v>1152</v>
      </c>
      <c r="D3006" s="610" t="str">
        <f t="shared" si="231"/>
        <v>Фото</v>
      </c>
      <c r="E3006" s="346" t="s">
        <v>351</v>
      </c>
      <c r="F3006" s="51">
        <v>5</v>
      </c>
      <c r="G3006" s="48">
        <f t="shared" ref="G3006:G3037" si="236">I$2*F3006</f>
        <v>186.5</v>
      </c>
      <c r="H3006" s="77"/>
      <c r="I3006" s="47">
        <f t="shared" ref="I3006:I3037" si="237">F3006*H3006</f>
        <v>0</v>
      </c>
      <c r="J3006" s="47" t="s">
        <v>5754</v>
      </c>
      <c r="K3006" s="610"/>
      <c r="L3006" s="3"/>
    </row>
    <row r="3007" spans="1:12">
      <c r="A3007" s="10">
        <v>11355</v>
      </c>
      <c r="B3007" s="7" t="s">
        <v>137</v>
      </c>
      <c r="C3007" s="32" t="s">
        <v>1153</v>
      </c>
      <c r="D3007" s="610" t="str">
        <f t="shared" si="231"/>
        <v>Фото</v>
      </c>
      <c r="E3007" s="227" t="s">
        <v>351</v>
      </c>
      <c r="F3007" s="51">
        <v>5</v>
      </c>
      <c r="G3007" s="48">
        <f t="shared" si="236"/>
        <v>186.5</v>
      </c>
      <c r="H3007" s="77"/>
      <c r="I3007" s="47">
        <f t="shared" si="237"/>
        <v>0</v>
      </c>
      <c r="J3007" s="47" t="s">
        <v>5755</v>
      </c>
      <c r="K3007" s="610"/>
      <c r="L3007" s="3"/>
    </row>
    <row r="3008" spans="1:12">
      <c r="A3008" s="8">
        <v>12321</v>
      </c>
      <c r="B3008" s="347" t="s">
        <v>89</v>
      </c>
      <c r="C3008" s="21" t="s">
        <v>1154</v>
      </c>
      <c r="D3008" s="610" t="str">
        <f t="shared" si="231"/>
        <v>Фото</v>
      </c>
      <c r="E3008" s="355" t="s">
        <v>351</v>
      </c>
      <c r="F3008" s="49">
        <v>5</v>
      </c>
      <c r="G3008" s="48">
        <f t="shared" si="236"/>
        <v>186.5</v>
      </c>
      <c r="H3008" s="77"/>
      <c r="I3008" s="47">
        <f t="shared" si="237"/>
        <v>0</v>
      </c>
      <c r="J3008" s="47" t="s">
        <v>5756</v>
      </c>
      <c r="K3008" s="610"/>
      <c r="L3008" s="3"/>
    </row>
    <row r="3009" spans="1:12">
      <c r="A3009" s="6">
        <v>22043</v>
      </c>
      <c r="B3009" s="23" t="s">
        <v>137</v>
      </c>
      <c r="C3009" s="17" t="s">
        <v>3640</v>
      </c>
      <c r="D3009" s="610" t="str">
        <f t="shared" si="231"/>
        <v>Фото</v>
      </c>
      <c r="E3009" s="72" t="s">
        <v>351</v>
      </c>
      <c r="F3009" s="51">
        <v>19</v>
      </c>
      <c r="G3009" s="48">
        <f t="shared" si="236"/>
        <v>708.69999999999993</v>
      </c>
      <c r="H3009" s="75"/>
      <c r="I3009" s="47">
        <f t="shared" si="237"/>
        <v>0</v>
      </c>
      <c r="J3009" s="47" t="s">
        <v>5495</v>
      </c>
      <c r="K3009" s="610"/>
      <c r="L3009" s="3"/>
    </row>
    <row r="3010" spans="1:12">
      <c r="A3010" s="6">
        <v>12890</v>
      </c>
      <c r="B3010" s="23" t="s">
        <v>137</v>
      </c>
      <c r="C3010" s="17" t="s">
        <v>3059</v>
      </c>
      <c r="D3010" s="610" t="str">
        <f t="shared" si="231"/>
        <v>Фото</v>
      </c>
      <c r="E3010" s="533" t="s">
        <v>134</v>
      </c>
      <c r="F3010" s="51">
        <v>12</v>
      </c>
      <c r="G3010" s="48">
        <f t="shared" si="236"/>
        <v>447.59999999999997</v>
      </c>
      <c r="H3010" s="75"/>
      <c r="I3010" s="47">
        <f t="shared" si="237"/>
        <v>0</v>
      </c>
      <c r="J3010" s="47" t="s">
        <v>8619</v>
      </c>
      <c r="K3010" s="610"/>
      <c r="L3010" s="3"/>
    </row>
    <row r="3011" spans="1:12">
      <c r="A3011" s="8">
        <v>15249</v>
      </c>
      <c r="B3011" s="23" t="s">
        <v>137</v>
      </c>
      <c r="C3011" s="20" t="s">
        <v>1155</v>
      </c>
      <c r="D3011" s="610" t="str">
        <f t="shared" si="231"/>
        <v>Фото</v>
      </c>
      <c r="E3011" s="72" t="s">
        <v>351</v>
      </c>
      <c r="F3011" s="51">
        <v>10</v>
      </c>
      <c r="G3011" s="48">
        <f t="shared" si="236"/>
        <v>373</v>
      </c>
      <c r="H3011" s="75"/>
      <c r="I3011" s="47">
        <f t="shared" si="237"/>
        <v>0</v>
      </c>
      <c r="J3011" s="47" t="s">
        <v>5757</v>
      </c>
      <c r="K3011" s="610"/>
      <c r="L3011" s="3"/>
    </row>
    <row r="3012" spans="1:12">
      <c r="A3012" s="8">
        <v>11683</v>
      </c>
      <c r="B3012" s="2" t="s">
        <v>137</v>
      </c>
      <c r="C3012" s="32" t="s">
        <v>791</v>
      </c>
      <c r="D3012" s="610" t="str">
        <f t="shared" si="231"/>
        <v>Фото</v>
      </c>
      <c r="E3012" s="227" t="s">
        <v>351</v>
      </c>
      <c r="F3012" s="51">
        <v>4</v>
      </c>
      <c r="G3012" s="48">
        <f t="shared" si="236"/>
        <v>149.19999999999999</v>
      </c>
      <c r="H3012" s="75"/>
      <c r="I3012" s="47">
        <f t="shared" si="237"/>
        <v>0</v>
      </c>
      <c r="J3012" s="47" t="s">
        <v>6787</v>
      </c>
      <c r="K3012" s="610"/>
      <c r="L3012" s="3"/>
    </row>
    <row r="3013" spans="1:12">
      <c r="A3013" s="10">
        <v>40208</v>
      </c>
      <c r="B3013" s="24" t="s">
        <v>137</v>
      </c>
      <c r="C3013" s="18" t="s">
        <v>2484</v>
      </c>
      <c r="D3013" s="610" t="str">
        <f t="shared" si="231"/>
        <v>Фото</v>
      </c>
      <c r="E3013" s="235" t="s">
        <v>351</v>
      </c>
      <c r="F3013" s="49">
        <v>3.5</v>
      </c>
      <c r="G3013" s="48">
        <f t="shared" si="236"/>
        <v>130.54999999999998</v>
      </c>
      <c r="H3013" s="77"/>
      <c r="I3013" s="47">
        <f t="shared" si="237"/>
        <v>0</v>
      </c>
      <c r="J3013" s="47" t="s">
        <v>5753</v>
      </c>
      <c r="K3013" s="610"/>
      <c r="L3013" s="3"/>
    </row>
    <row r="3014" spans="1:12">
      <c r="A3014" s="8">
        <v>22027</v>
      </c>
      <c r="B3014" s="23" t="s">
        <v>137</v>
      </c>
      <c r="C3014" s="21" t="s">
        <v>2078</v>
      </c>
      <c r="D3014" s="610" t="str">
        <f t="shared" si="231"/>
        <v>Фото</v>
      </c>
      <c r="E3014" s="72" t="s">
        <v>351</v>
      </c>
      <c r="F3014" s="65">
        <v>6.5</v>
      </c>
      <c r="G3014" s="48">
        <f t="shared" si="236"/>
        <v>242.45</v>
      </c>
      <c r="H3014" s="75"/>
      <c r="I3014" s="47">
        <f t="shared" si="237"/>
        <v>0</v>
      </c>
      <c r="J3014" s="47" t="s">
        <v>5768</v>
      </c>
      <c r="K3014" s="610"/>
      <c r="L3014" s="3"/>
    </row>
    <row r="3015" spans="1:12">
      <c r="A3015" s="8">
        <v>40100</v>
      </c>
      <c r="B3015" s="347" t="s">
        <v>89</v>
      </c>
      <c r="C3015" s="20" t="s">
        <v>1156</v>
      </c>
      <c r="D3015" s="610" t="str">
        <f t="shared" ref="D3015:D3078" si="238">HYPERLINK(J3015,"Фото")</f>
        <v>Фото</v>
      </c>
      <c r="E3015" s="72" t="s">
        <v>351</v>
      </c>
      <c r="F3015" s="51">
        <v>3</v>
      </c>
      <c r="G3015" s="48">
        <f t="shared" si="236"/>
        <v>111.89999999999999</v>
      </c>
      <c r="H3015" s="77"/>
      <c r="I3015" s="47">
        <f t="shared" si="237"/>
        <v>0</v>
      </c>
      <c r="J3015" s="47" t="s">
        <v>5773</v>
      </c>
      <c r="K3015" s="610"/>
      <c r="L3015" s="3"/>
    </row>
    <row r="3016" spans="1:12">
      <c r="A3016" s="8">
        <v>15245</v>
      </c>
      <c r="B3016" s="347" t="s">
        <v>89</v>
      </c>
      <c r="C3016" s="20" t="s">
        <v>3023</v>
      </c>
      <c r="D3016" s="610" t="str">
        <f t="shared" si="238"/>
        <v>Фото</v>
      </c>
      <c r="E3016" s="72" t="s">
        <v>351</v>
      </c>
      <c r="F3016" s="51">
        <v>3</v>
      </c>
      <c r="G3016" s="48">
        <f t="shared" si="236"/>
        <v>111.89999999999999</v>
      </c>
      <c r="H3016" s="75"/>
      <c r="I3016" s="47">
        <f t="shared" si="237"/>
        <v>0</v>
      </c>
      <c r="J3016" s="47" t="s">
        <v>5774</v>
      </c>
      <c r="K3016" s="610"/>
      <c r="L3016" s="3"/>
    </row>
    <row r="3017" spans="1:12">
      <c r="A3017" s="8">
        <v>13709</v>
      </c>
      <c r="B3017" s="23" t="s">
        <v>137</v>
      </c>
      <c r="C3017" s="20" t="s">
        <v>3477</v>
      </c>
      <c r="D3017" s="610" t="str">
        <f t="shared" si="238"/>
        <v>Фото</v>
      </c>
      <c r="E3017" s="72" t="s">
        <v>351</v>
      </c>
      <c r="F3017" s="51">
        <v>13</v>
      </c>
      <c r="G3017" s="48">
        <f t="shared" si="236"/>
        <v>484.9</v>
      </c>
      <c r="H3017" s="75"/>
      <c r="I3017" s="47">
        <f t="shared" si="237"/>
        <v>0</v>
      </c>
      <c r="J3017" s="47" t="s">
        <v>8729</v>
      </c>
      <c r="K3017" s="610"/>
      <c r="L3017" s="3"/>
    </row>
    <row r="3018" spans="1:12">
      <c r="A3018" s="8">
        <v>15244</v>
      </c>
      <c r="B3018" s="23" t="s">
        <v>137</v>
      </c>
      <c r="C3018" s="20" t="s">
        <v>1157</v>
      </c>
      <c r="D3018" s="610" t="str">
        <f t="shared" si="238"/>
        <v>Фото</v>
      </c>
      <c r="E3018" s="72" t="s">
        <v>351</v>
      </c>
      <c r="F3018" s="51">
        <v>0.4</v>
      </c>
      <c r="G3018" s="48">
        <f t="shared" si="236"/>
        <v>14.92</v>
      </c>
      <c r="H3018" s="75"/>
      <c r="I3018" s="47">
        <f t="shared" si="237"/>
        <v>0</v>
      </c>
      <c r="J3018" s="47" t="s">
        <v>5793</v>
      </c>
      <c r="K3018" s="610"/>
      <c r="L3018" s="3"/>
    </row>
    <row r="3019" spans="1:12">
      <c r="A3019" s="8">
        <v>15339</v>
      </c>
      <c r="B3019" s="23" t="s">
        <v>137</v>
      </c>
      <c r="C3019" s="32" t="s">
        <v>1158</v>
      </c>
      <c r="D3019" s="610" t="str">
        <f t="shared" si="238"/>
        <v>Фото</v>
      </c>
      <c r="E3019" s="72" t="s">
        <v>351</v>
      </c>
      <c r="F3019" s="51">
        <v>0.5</v>
      </c>
      <c r="G3019" s="48">
        <f t="shared" si="236"/>
        <v>18.649999999999999</v>
      </c>
      <c r="H3019" s="75"/>
      <c r="I3019" s="47">
        <f t="shared" si="237"/>
        <v>0</v>
      </c>
      <c r="J3019" s="47" t="s">
        <v>5792</v>
      </c>
      <c r="K3019" s="610"/>
      <c r="L3019" s="3"/>
    </row>
    <row r="3020" spans="1:12">
      <c r="A3020" s="8">
        <v>12905</v>
      </c>
      <c r="B3020" s="23" t="s">
        <v>137</v>
      </c>
      <c r="C3020" s="32" t="s">
        <v>3118</v>
      </c>
      <c r="D3020" s="610" t="str">
        <f t="shared" si="238"/>
        <v>Фото</v>
      </c>
      <c r="E3020" s="72" t="s">
        <v>351</v>
      </c>
      <c r="F3020" s="51">
        <v>9</v>
      </c>
      <c r="G3020" s="48">
        <f t="shared" si="236"/>
        <v>335.7</v>
      </c>
      <c r="H3020" s="75"/>
      <c r="I3020" s="47">
        <f t="shared" si="237"/>
        <v>0</v>
      </c>
      <c r="J3020" s="47" t="s">
        <v>8632</v>
      </c>
      <c r="K3020" s="610"/>
      <c r="L3020" s="3"/>
    </row>
    <row r="3021" spans="1:12">
      <c r="A3021" s="8">
        <v>15240</v>
      </c>
      <c r="B3021" s="23" t="s">
        <v>137</v>
      </c>
      <c r="C3021" s="20" t="s">
        <v>300</v>
      </c>
      <c r="D3021" s="610" t="str">
        <f t="shared" si="238"/>
        <v>Фото</v>
      </c>
      <c r="E3021" s="72" t="s">
        <v>351</v>
      </c>
      <c r="F3021" s="51">
        <v>1.4</v>
      </c>
      <c r="G3021" s="48">
        <f t="shared" si="236"/>
        <v>52.219999999999992</v>
      </c>
      <c r="H3021" s="75"/>
      <c r="I3021" s="47">
        <f t="shared" si="237"/>
        <v>0</v>
      </c>
      <c r="J3021" s="47" t="s">
        <v>5790</v>
      </c>
      <c r="K3021" s="610"/>
      <c r="L3021" s="3"/>
    </row>
    <row r="3022" spans="1:12">
      <c r="A3022" s="8">
        <v>15243</v>
      </c>
      <c r="B3022" s="23" t="s">
        <v>137</v>
      </c>
      <c r="C3022" s="20" t="s">
        <v>3225</v>
      </c>
      <c r="D3022" s="610" t="str">
        <f t="shared" si="238"/>
        <v>Фото</v>
      </c>
      <c r="E3022" s="72" t="s">
        <v>351</v>
      </c>
      <c r="F3022" s="51">
        <v>0.8</v>
      </c>
      <c r="G3022" s="48">
        <f t="shared" si="236"/>
        <v>29.84</v>
      </c>
      <c r="H3022" s="75"/>
      <c r="I3022" s="47">
        <f t="shared" si="237"/>
        <v>0</v>
      </c>
      <c r="J3022" s="47" t="s">
        <v>5791</v>
      </c>
      <c r="K3022" s="610"/>
      <c r="L3022" s="3"/>
    </row>
    <row r="3023" spans="1:12">
      <c r="A3023" s="8">
        <v>15220</v>
      </c>
      <c r="B3023" s="23" t="s">
        <v>137</v>
      </c>
      <c r="C3023" s="19" t="s">
        <v>1159</v>
      </c>
      <c r="D3023" s="610" t="str">
        <f t="shared" si="238"/>
        <v>Фото</v>
      </c>
      <c r="E3023" s="235" t="s">
        <v>351</v>
      </c>
      <c r="F3023" s="52">
        <v>20</v>
      </c>
      <c r="G3023" s="48">
        <f t="shared" si="236"/>
        <v>746</v>
      </c>
      <c r="H3023" s="77"/>
      <c r="I3023" s="47">
        <f t="shared" si="237"/>
        <v>0</v>
      </c>
      <c r="J3023" s="47" t="s">
        <v>8882</v>
      </c>
      <c r="K3023" s="610"/>
      <c r="L3023" s="3"/>
    </row>
    <row r="3024" spans="1:12">
      <c r="A3024" s="8">
        <v>15241</v>
      </c>
      <c r="B3024" s="23" t="s">
        <v>137</v>
      </c>
      <c r="C3024" s="20" t="s">
        <v>1160</v>
      </c>
      <c r="D3024" s="610" t="str">
        <f t="shared" si="238"/>
        <v>Фото</v>
      </c>
      <c r="E3024" s="72" t="s">
        <v>351</v>
      </c>
      <c r="F3024" s="51">
        <v>9</v>
      </c>
      <c r="G3024" s="48">
        <f t="shared" si="236"/>
        <v>335.7</v>
      </c>
      <c r="H3024" s="75"/>
      <c r="I3024" s="47">
        <f t="shared" si="237"/>
        <v>0</v>
      </c>
      <c r="J3024" s="47" t="s">
        <v>5763</v>
      </c>
      <c r="K3024" s="610"/>
      <c r="L3024" s="3"/>
    </row>
    <row r="3025" spans="1:12">
      <c r="A3025" s="8">
        <v>15229</v>
      </c>
      <c r="B3025" s="23" t="s">
        <v>137</v>
      </c>
      <c r="C3025" s="20" t="s">
        <v>1161</v>
      </c>
      <c r="D3025" s="610" t="str">
        <f t="shared" si="238"/>
        <v>Фото</v>
      </c>
      <c r="E3025" s="72" t="s">
        <v>351</v>
      </c>
      <c r="F3025" s="51">
        <v>3.5</v>
      </c>
      <c r="G3025" s="48">
        <f t="shared" si="236"/>
        <v>130.54999999999998</v>
      </c>
      <c r="H3025" s="75"/>
      <c r="I3025" s="47">
        <f t="shared" si="237"/>
        <v>0</v>
      </c>
      <c r="J3025" s="47" t="s">
        <v>5778</v>
      </c>
      <c r="K3025" s="610"/>
      <c r="L3025" s="3"/>
    </row>
    <row r="3026" spans="1:12">
      <c r="A3026" s="8">
        <v>15228</v>
      </c>
      <c r="B3026" s="23" t="s">
        <v>137</v>
      </c>
      <c r="C3026" s="20" t="s">
        <v>1162</v>
      </c>
      <c r="D3026" s="610" t="str">
        <f t="shared" si="238"/>
        <v>Фото</v>
      </c>
      <c r="E3026" s="72" t="s">
        <v>351</v>
      </c>
      <c r="F3026" s="51">
        <v>2.5</v>
      </c>
      <c r="G3026" s="48">
        <f t="shared" si="236"/>
        <v>93.25</v>
      </c>
      <c r="H3026" s="75"/>
      <c r="I3026" s="47">
        <f t="shared" si="237"/>
        <v>0</v>
      </c>
      <c r="J3026" s="47" t="s">
        <v>5777</v>
      </c>
      <c r="K3026" s="610"/>
      <c r="L3026" s="3"/>
    </row>
    <row r="3027" spans="1:12">
      <c r="A3027" s="8">
        <v>15230</v>
      </c>
      <c r="B3027" s="23" t="s">
        <v>137</v>
      </c>
      <c r="C3027" s="32" t="s">
        <v>680</v>
      </c>
      <c r="D3027" s="610" t="str">
        <f t="shared" si="238"/>
        <v>Фото</v>
      </c>
      <c r="E3027" s="72" t="s">
        <v>351</v>
      </c>
      <c r="F3027" s="51">
        <v>3.5</v>
      </c>
      <c r="G3027" s="48">
        <f t="shared" si="236"/>
        <v>130.54999999999998</v>
      </c>
      <c r="H3027" s="75"/>
      <c r="I3027" s="47">
        <f t="shared" si="237"/>
        <v>0</v>
      </c>
      <c r="J3027" s="47" t="s">
        <v>5775</v>
      </c>
      <c r="K3027" s="610"/>
      <c r="L3027" s="3"/>
    </row>
    <row r="3028" spans="1:12">
      <c r="A3028" s="8">
        <v>33032</v>
      </c>
      <c r="B3028" s="23" t="s">
        <v>137</v>
      </c>
      <c r="C3028" s="20" t="s">
        <v>1163</v>
      </c>
      <c r="D3028" s="610" t="str">
        <f t="shared" si="238"/>
        <v>Фото</v>
      </c>
      <c r="E3028" s="72" t="s">
        <v>351</v>
      </c>
      <c r="F3028" s="51">
        <v>3.5</v>
      </c>
      <c r="G3028" s="48">
        <f t="shared" si="236"/>
        <v>130.54999999999998</v>
      </c>
      <c r="H3028" s="75"/>
      <c r="I3028" s="47">
        <f t="shared" si="237"/>
        <v>0</v>
      </c>
      <c r="J3028" s="47" t="s">
        <v>5776</v>
      </c>
      <c r="K3028" s="610"/>
      <c r="L3028" s="3"/>
    </row>
    <row r="3029" spans="1:12">
      <c r="A3029" s="8">
        <v>12383</v>
      </c>
      <c r="B3029" s="2" t="s">
        <v>137</v>
      </c>
      <c r="C3029" s="32" t="s">
        <v>3754</v>
      </c>
      <c r="D3029" s="610" t="str">
        <f t="shared" si="238"/>
        <v>Фото</v>
      </c>
      <c r="E3029" s="72" t="s">
        <v>351</v>
      </c>
      <c r="F3029" s="51">
        <v>13</v>
      </c>
      <c r="G3029" s="48">
        <f t="shared" si="236"/>
        <v>484.9</v>
      </c>
      <c r="H3029" s="75"/>
      <c r="I3029" s="47">
        <f t="shared" si="237"/>
        <v>0</v>
      </c>
      <c r="J3029" s="47" t="s">
        <v>5427</v>
      </c>
      <c r="K3029" s="610"/>
      <c r="L3029" s="3"/>
    </row>
    <row r="3030" spans="1:12">
      <c r="A3030" s="8">
        <v>17090</v>
      </c>
      <c r="B3030" s="23" t="s">
        <v>137</v>
      </c>
      <c r="C3030" s="18" t="s">
        <v>1164</v>
      </c>
      <c r="D3030" s="610" t="str">
        <f t="shared" si="238"/>
        <v>Фото</v>
      </c>
      <c r="E3030" s="235" t="s">
        <v>351</v>
      </c>
      <c r="F3030" s="49">
        <v>14</v>
      </c>
      <c r="G3030" s="48">
        <f t="shared" si="236"/>
        <v>522.19999999999993</v>
      </c>
      <c r="H3030" s="77"/>
      <c r="I3030" s="47">
        <f t="shared" si="237"/>
        <v>0</v>
      </c>
      <c r="J3030" s="47" t="s">
        <v>5428</v>
      </c>
      <c r="K3030" s="610"/>
      <c r="L3030" s="3"/>
    </row>
    <row r="3031" spans="1:12">
      <c r="A3031" s="8">
        <v>22029</v>
      </c>
      <c r="B3031" s="23" t="s">
        <v>137</v>
      </c>
      <c r="C3031" s="21" t="s">
        <v>1165</v>
      </c>
      <c r="D3031" s="610" t="str">
        <f t="shared" si="238"/>
        <v>Фото</v>
      </c>
      <c r="E3031" s="235" t="s">
        <v>351</v>
      </c>
      <c r="F3031" s="65">
        <v>18</v>
      </c>
      <c r="G3031" s="48">
        <f t="shared" si="236"/>
        <v>671.4</v>
      </c>
      <c r="H3031" s="77"/>
      <c r="I3031" s="47">
        <f t="shared" si="237"/>
        <v>0</v>
      </c>
      <c r="J3031" s="47" t="s">
        <v>5426</v>
      </c>
      <c r="K3031" s="610"/>
      <c r="L3031" s="3"/>
    </row>
    <row r="3032" spans="1:12">
      <c r="A3032" s="8">
        <v>22031</v>
      </c>
      <c r="B3032" s="24" t="s">
        <v>137</v>
      </c>
      <c r="C3032" s="18" t="s">
        <v>1166</v>
      </c>
      <c r="D3032" s="610" t="str">
        <f t="shared" si="238"/>
        <v>Фото</v>
      </c>
      <c r="E3032" s="235" t="s">
        <v>351</v>
      </c>
      <c r="F3032" s="65">
        <v>1.8</v>
      </c>
      <c r="G3032" s="48">
        <f t="shared" si="236"/>
        <v>67.14</v>
      </c>
      <c r="H3032" s="77"/>
      <c r="I3032" s="47">
        <f t="shared" si="237"/>
        <v>0</v>
      </c>
      <c r="J3032" s="47" t="s">
        <v>5788</v>
      </c>
      <c r="K3032" s="610"/>
      <c r="L3032" s="3"/>
    </row>
    <row r="3033" spans="1:12">
      <c r="A3033" s="8">
        <v>22033</v>
      </c>
      <c r="B3033" s="23" t="s">
        <v>137</v>
      </c>
      <c r="C3033" s="21" t="s">
        <v>3104</v>
      </c>
      <c r="D3033" s="610" t="str">
        <f t="shared" si="238"/>
        <v>Фото</v>
      </c>
      <c r="E3033" s="235" t="s">
        <v>351</v>
      </c>
      <c r="F3033" s="65">
        <v>2</v>
      </c>
      <c r="G3033" s="48">
        <f t="shared" si="236"/>
        <v>74.599999999999994</v>
      </c>
      <c r="H3033" s="77"/>
      <c r="I3033" s="47">
        <f t="shared" si="237"/>
        <v>0</v>
      </c>
      <c r="J3033" s="47" t="s">
        <v>5787</v>
      </c>
      <c r="K3033" s="610"/>
      <c r="L3033" s="3"/>
    </row>
    <row r="3034" spans="1:12">
      <c r="A3034" s="8">
        <v>15242</v>
      </c>
      <c r="B3034" s="23" t="s">
        <v>137</v>
      </c>
      <c r="C3034" s="20" t="s">
        <v>1167</v>
      </c>
      <c r="D3034" s="610" t="str">
        <f t="shared" si="238"/>
        <v>Фото</v>
      </c>
      <c r="E3034" s="72" t="s">
        <v>351</v>
      </c>
      <c r="F3034" s="51">
        <v>8</v>
      </c>
      <c r="G3034" s="48">
        <f t="shared" si="236"/>
        <v>298.39999999999998</v>
      </c>
      <c r="H3034" s="75"/>
      <c r="I3034" s="47">
        <f t="shared" si="237"/>
        <v>0</v>
      </c>
      <c r="J3034" s="47" t="s">
        <v>5759</v>
      </c>
      <c r="K3034" s="610"/>
      <c r="L3034" s="3"/>
    </row>
    <row r="3035" spans="1:12">
      <c r="A3035" s="8">
        <v>22035</v>
      </c>
      <c r="B3035" s="23" t="s">
        <v>137</v>
      </c>
      <c r="C3035" s="21" t="s">
        <v>3191</v>
      </c>
      <c r="D3035" s="610" t="str">
        <f t="shared" si="238"/>
        <v>Фото</v>
      </c>
      <c r="E3035" s="235" t="s">
        <v>351</v>
      </c>
      <c r="F3035" s="65">
        <v>1.2</v>
      </c>
      <c r="G3035" s="48">
        <f t="shared" si="236"/>
        <v>44.76</v>
      </c>
      <c r="H3035" s="77"/>
      <c r="I3035" s="47">
        <f t="shared" si="237"/>
        <v>0</v>
      </c>
      <c r="J3035" s="47" t="s">
        <v>5786</v>
      </c>
      <c r="K3035" s="610"/>
      <c r="L3035" s="3"/>
    </row>
    <row r="3036" spans="1:12">
      <c r="A3036" s="8">
        <v>22038</v>
      </c>
      <c r="B3036" s="23" t="s">
        <v>137</v>
      </c>
      <c r="C3036" s="21" t="s">
        <v>1168</v>
      </c>
      <c r="D3036" s="610" t="str">
        <f t="shared" si="238"/>
        <v>Фото</v>
      </c>
      <c r="E3036" s="235" t="s">
        <v>351</v>
      </c>
      <c r="F3036" s="49">
        <v>14</v>
      </c>
      <c r="G3036" s="48">
        <f t="shared" si="236"/>
        <v>522.19999999999993</v>
      </c>
      <c r="H3036" s="77"/>
      <c r="I3036" s="47">
        <f t="shared" si="237"/>
        <v>0</v>
      </c>
      <c r="J3036" s="47" t="s">
        <v>8884</v>
      </c>
      <c r="K3036" s="610"/>
      <c r="L3036" s="3"/>
    </row>
    <row r="3037" spans="1:12">
      <c r="A3037" s="8">
        <v>22041</v>
      </c>
      <c r="B3037" s="23" t="s">
        <v>137</v>
      </c>
      <c r="C3037" s="21" t="s">
        <v>3088</v>
      </c>
      <c r="D3037" s="610" t="str">
        <f t="shared" si="238"/>
        <v>Фото</v>
      </c>
      <c r="E3037" s="235" t="s">
        <v>351</v>
      </c>
      <c r="F3037" s="49">
        <v>11</v>
      </c>
      <c r="G3037" s="48">
        <f t="shared" si="236"/>
        <v>410.29999999999995</v>
      </c>
      <c r="H3037" s="77"/>
      <c r="I3037" s="47">
        <f t="shared" si="237"/>
        <v>0</v>
      </c>
      <c r="J3037" s="47" t="s">
        <v>5429</v>
      </c>
      <c r="K3037" s="610"/>
      <c r="L3037" s="3"/>
    </row>
    <row r="3038" spans="1:12">
      <c r="A3038" s="8">
        <v>11584</v>
      </c>
      <c r="B3038" s="2" t="s">
        <v>137</v>
      </c>
      <c r="C3038" s="21" t="s">
        <v>714</v>
      </c>
      <c r="D3038" s="610" t="str">
        <f t="shared" si="238"/>
        <v>Фото</v>
      </c>
      <c r="E3038" s="534" t="s">
        <v>134</v>
      </c>
      <c r="F3038" s="49">
        <v>12</v>
      </c>
      <c r="G3038" s="48">
        <f>I$2*F3038</f>
        <v>447.59999999999997</v>
      </c>
      <c r="H3038" s="77"/>
      <c r="I3038" s="47">
        <f>F3038*H3038</f>
        <v>0</v>
      </c>
      <c r="J3038" s="47" t="s">
        <v>5494</v>
      </c>
      <c r="K3038" s="610"/>
      <c r="L3038" s="3"/>
    </row>
    <row r="3039" spans="1:12">
      <c r="A3039" s="8">
        <v>12984</v>
      </c>
      <c r="B3039" s="2" t="s">
        <v>137</v>
      </c>
      <c r="C3039" s="21" t="s">
        <v>3438</v>
      </c>
      <c r="D3039" s="610" t="str">
        <f t="shared" si="238"/>
        <v>Фото</v>
      </c>
      <c r="E3039" s="507" t="s">
        <v>351</v>
      </c>
      <c r="F3039" s="49">
        <v>5</v>
      </c>
      <c r="G3039" s="48">
        <f>I$2*F3039</f>
        <v>186.5</v>
      </c>
      <c r="H3039" s="77"/>
      <c r="I3039" s="47">
        <f>F3039*H3039</f>
        <v>0</v>
      </c>
      <c r="J3039" s="47" t="s">
        <v>8705</v>
      </c>
      <c r="K3039" s="610"/>
      <c r="L3039" s="3"/>
    </row>
    <row r="3040" spans="1:12">
      <c r="A3040" s="8">
        <v>15246</v>
      </c>
      <c r="B3040" s="23" t="s">
        <v>137</v>
      </c>
      <c r="C3040" s="32" t="s">
        <v>1169</v>
      </c>
      <c r="D3040" s="610" t="str">
        <f t="shared" si="238"/>
        <v>Фото</v>
      </c>
      <c r="E3040" s="72" t="s">
        <v>351</v>
      </c>
      <c r="F3040" s="51">
        <v>3.5</v>
      </c>
      <c r="G3040" s="48">
        <f>I$2*F3040</f>
        <v>130.54999999999998</v>
      </c>
      <c r="H3040" s="75"/>
      <c r="I3040" s="47">
        <f>F3040*H3040</f>
        <v>0</v>
      </c>
      <c r="J3040" s="47" t="s">
        <v>5779</v>
      </c>
      <c r="K3040" s="610"/>
      <c r="L3040" s="3"/>
    </row>
    <row r="3041" spans="1:12">
      <c r="A3041" s="8">
        <v>22037</v>
      </c>
      <c r="B3041" s="23" t="s">
        <v>137</v>
      </c>
      <c r="C3041" s="21" t="s">
        <v>2582</v>
      </c>
      <c r="D3041" s="610" t="str">
        <f t="shared" si="238"/>
        <v>Фото</v>
      </c>
      <c r="E3041" s="235" t="s">
        <v>351</v>
      </c>
      <c r="F3041" s="65">
        <v>3</v>
      </c>
      <c r="G3041" s="48">
        <f>I$2*F3041</f>
        <v>111.89999999999999</v>
      </c>
      <c r="H3041" s="77"/>
      <c r="I3041" s="47">
        <f>F3041*H3041</f>
        <v>0</v>
      </c>
      <c r="J3041" s="47" t="s">
        <v>5780</v>
      </c>
      <c r="K3041" s="610"/>
      <c r="L3041" s="3"/>
    </row>
    <row r="3042" spans="1:12">
      <c r="A3042" s="8">
        <v>15238</v>
      </c>
      <c r="B3042" s="23" t="s">
        <v>137</v>
      </c>
      <c r="C3042" s="32" t="s">
        <v>2829</v>
      </c>
      <c r="D3042" s="610" t="str">
        <f t="shared" si="238"/>
        <v>Фото</v>
      </c>
      <c r="E3042" s="72" t="s">
        <v>351</v>
      </c>
      <c r="F3042" s="51">
        <v>15</v>
      </c>
      <c r="G3042" s="48">
        <f>I$2*F3042</f>
        <v>559.5</v>
      </c>
      <c r="H3042" s="75"/>
      <c r="I3042" s="47">
        <f>F3042*H3042</f>
        <v>0</v>
      </c>
      <c r="J3042" s="47" t="s">
        <v>8883</v>
      </c>
      <c r="K3042" s="610"/>
      <c r="L3042" s="3"/>
    </row>
    <row r="3043" spans="1:12" ht="17.399999999999999">
      <c r="A3043" s="181"/>
      <c r="B3043" s="397" t="s">
        <v>1674</v>
      </c>
      <c r="C3043" s="182" t="s">
        <v>1171</v>
      </c>
      <c r="D3043" s="610"/>
      <c r="E3043" s="259"/>
      <c r="F3043" s="209"/>
      <c r="G3043" s="184"/>
      <c r="H3043" s="185"/>
      <c r="I3043" s="186"/>
      <c r="J3043" s="186" t="e">
        <v>#N/A</v>
      </c>
      <c r="K3043" s="610"/>
      <c r="L3043" s="3"/>
    </row>
    <row r="3044" spans="1:12" ht="170.25" customHeight="1">
      <c r="A3044" s="6"/>
      <c r="B3044" s="24"/>
      <c r="C3044" s="376"/>
      <c r="D3044" s="610"/>
      <c r="E3044" s="245"/>
      <c r="F3044" s="118"/>
      <c r="G3044" s="105"/>
      <c r="H3044" s="119"/>
      <c r="I3044" s="107"/>
      <c r="J3044" s="107" t="e">
        <v>#N/A</v>
      </c>
      <c r="K3044" s="610"/>
      <c r="L3044" s="3"/>
    </row>
    <row r="3045" spans="1:12">
      <c r="A3045" s="38">
        <v>23014</v>
      </c>
      <c r="B3045" s="23" t="s">
        <v>137</v>
      </c>
      <c r="C3045" s="21" t="s">
        <v>2866</v>
      </c>
      <c r="D3045" s="610" t="str">
        <f t="shared" si="238"/>
        <v>Фото</v>
      </c>
      <c r="E3045" s="235" t="s">
        <v>351</v>
      </c>
      <c r="F3045" s="65">
        <v>22</v>
      </c>
      <c r="G3045" s="48">
        <f t="shared" ref="G3045:G3076" si="239">I$2*F3045</f>
        <v>820.59999999999991</v>
      </c>
      <c r="H3045" s="77"/>
      <c r="I3045" s="47">
        <f t="shared" ref="I3045:I3076" si="240">F3045*H3045</f>
        <v>0</v>
      </c>
      <c r="J3045" s="47" t="s">
        <v>5722</v>
      </c>
      <c r="K3045" s="610"/>
      <c r="L3045" s="3"/>
    </row>
    <row r="3046" spans="1:12">
      <c r="A3046" s="38">
        <v>23016</v>
      </c>
      <c r="B3046" s="23" t="s">
        <v>137</v>
      </c>
      <c r="C3046" s="18" t="s">
        <v>1172</v>
      </c>
      <c r="D3046" s="610" t="str">
        <f t="shared" si="238"/>
        <v>Фото</v>
      </c>
      <c r="E3046" s="534" t="s">
        <v>134</v>
      </c>
      <c r="F3046" s="65">
        <v>15</v>
      </c>
      <c r="G3046" s="48">
        <f t="shared" si="239"/>
        <v>559.5</v>
      </c>
      <c r="H3046" s="77"/>
      <c r="I3046" s="47">
        <f t="shared" si="240"/>
        <v>0</v>
      </c>
      <c r="J3046" s="47" t="s">
        <v>5727</v>
      </c>
      <c r="K3046" s="610"/>
      <c r="L3046" s="3"/>
    </row>
    <row r="3047" spans="1:12">
      <c r="A3047" s="38">
        <v>12857</v>
      </c>
      <c r="B3047" s="23" t="s">
        <v>137</v>
      </c>
      <c r="C3047" s="18" t="s">
        <v>2934</v>
      </c>
      <c r="D3047" s="610" t="str">
        <f t="shared" si="238"/>
        <v>Фото</v>
      </c>
      <c r="E3047" s="235" t="s">
        <v>351</v>
      </c>
      <c r="F3047" s="65">
        <v>3</v>
      </c>
      <c r="G3047" s="48">
        <f t="shared" si="239"/>
        <v>111.89999999999999</v>
      </c>
      <c r="H3047" s="77"/>
      <c r="I3047" s="47">
        <f t="shared" si="240"/>
        <v>0</v>
      </c>
      <c r="J3047" s="47" t="s">
        <v>8600</v>
      </c>
      <c r="K3047" s="610"/>
      <c r="L3047" s="3"/>
    </row>
    <row r="3048" spans="1:12">
      <c r="A3048" s="37">
        <v>14003</v>
      </c>
      <c r="B3048" s="24" t="s">
        <v>137</v>
      </c>
      <c r="C3048" s="18" t="s">
        <v>2329</v>
      </c>
      <c r="D3048" s="610" t="str">
        <f t="shared" si="238"/>
        <v>Фото</v>
      </c>
      <c r="E3048" s="72" t="s">
        <v>351</v>
      </c>
      <c r="F3048" s="65">
        <v>17</v>
      </c>
      <c r="G3048" s="48">
        <f t="shared" si="239"/>
        <v>634.09999999999991</v>
      </c>
      <c r="H3048" s="75"/>
      <c r="I3048" s="47">
        <f t="shared" si="240"/>
        <v>0</v>
      </c>
      <c r="J3048" s="47" t="s">
        <v>4778</v>
      </c>
      <c r="K3048" s="610"/>
      <c r="L3048" s="3"/>
    </row>
    <row r="3049" spans="1:12">
      <c r="A3049" s="37">
        <v>12845</v>
      </c>
      <c r="B3049" s="24" t="s">
        <v>137</v>
      </c>
      <c r="C3049" s="18" t="s">
        <v>2906</v>
      </c>
      <c r="D3049" s="610" t="str">
        <f t="shared" si="238"/>
        <v>Фото</v>
      </c>
      <c r="E3049" s="72" t="s">
        <v>351</v>
      </c>
      <c r="F3049" s="65">
        <v>17</v>
      </c>
      <c r="G3049" s="48">
        <f t="shared" si="239"/>
        <v>634.09999999999991</v>
      </c>
      <c r="H3049" s="75"/>
      <c r="I3049" s="47">
        <f t="shared" si="240"/>
        <v>0</v>
      </c>
      <c r="J3049" s="47" t="s">
        <v>8591</v>
      </c>
      <c r="K3049" s="610"/>
      <c r="L3049" s="3"/>
    </row>
    <row r="3050" spans="1:12">
      <c r="A3050" s="37">
        <v>11770</v>
      </c>
      <c r="B3050" s="7" t="s">
        <v>137</v>
      </c>
      <c r="C3050" s="18" t="s">
        <v>1789</v>
      </c>
      <c r="D3050" s="610" t="str">
        <f t="shared" si="238"/>
        <v>Фото</v>
      </c>
      <c r="E3050" s="227" t="s">
        <v>351</v>
      </c>
      <c r="F3050" s="65">
        <v>2.5</v>
      </c>
      <c r="G3050" s="48">
        <f t="shared" si="239"/>
        <v>93.25</v>
      </c>
      <c r="H3050" s="75"/>
      <c r="I3050" s="47">
        <f t="shared" si="240"/>
        <v>0</v>
      </c>
      <c r="J3050" s="47" t="s">
        <v>7457</v>
      </c>
      <c r="K3050" s="610"/>
      <c r="L3050" s="3"/>
    </row>
    <row r="3051" spans="1:12">
      <c r="A3051" s="37">
        <v>23020</v>
      </c>
      <c r="B3051" s="24" t="s">
        <v>137</v>
      </c>
      <c r="C3051" s="18" t="s">
        <v>1173</v>
      </c>
      <c r="D3051" s="610" t="str">
        <f t="shared" si="238"/>
        <v>Фото</v>
      </c>
      <c r="E3051" s="72" t="s">
        <v>351</v>
      </c>
      <c r="F3051" s="65">
        <v>6.5</v>
      </c>
      <c r="G3051" s="48">
        <f t="shared" si="239"/>
        <v>242.45</v>
      </c>
      <c r="H3051" s="75"/>
      <c r="I3051" s="47">
        <f t="shared" si="240"/>
        <v>0</v>
      </c>
      <c r="J3051" s="47" t="s">
        <v>5733</v>
      </c>
      <c r="K3051" s="610"/>
      <c r="L3051" s="3"/>
    </row>
    <row r="3052" spans="1:12">
      <c r="A3052" s="37">
        <v>15251</v>
      </c>
      <c r="B3052" s="24" t="s">
        <v>137</v>
      </c>
      <c r="C3052" s="19" t="s">
        <v>3417</v>
      </c>
      <c r="D3052" s="610" t="str">
        <f t="shared" si="238"/>
        <v>Фото</v>
      </c>
      <c r="E3052" s="72" t="s">
        <v>351</v>
      </c>
      <c r="F3052" s="52">
        <v>5</v>
      </c>
      <c r="G3052" s="48">
        <f t="shared" si="239"/>
        <v>186.5</v>
      </c>
      <c r="H3052" s="75"/>
      <c r="I3052" s="47">
        <f t="shared" si="240"/>
        <v>0</v>
      </c>
      <c r="J3052" s="47" t="s">
        <v>5734</v>
      </c>
      <c r="K3052" s="610"/>
      <c r="L3052" s="3"/>
    </row>
    <row r="3053" spans="1:12">
      <c r="A3053" s="37">
        <v>15082</v>
      </c>
      <c r="B3053" s="24" t="s">
        <v>137</v>
      </c>
      <c r="C3053" s="18" t="s">
        <v>1174</v>
      </c>
      <c r="D3053" s="610" t="str">
        <f t="shared" si="238"/>
        <v>Фото</v>
      </c>
      <c r="E3053" s="569" t="s">
        <v>742</v>
      </c>
      <c r="F3053" s="65">
        <v>3</v>
      </c>
      <c r="G3053" s="48">
        <f t="shared" si="239"/>
        <v>111.89999999999999</v>
      </c>
      <c r="H3053" s="75"/>
      <c r="I3053" s="47">
        <f t="shared" si="240"/>
        <v>0</v>
      </c>
      <c r="J3053" s="47" t="s">
        <v>5737</v>
      </c>
      <c r="K3053" s="610"/>
      <c r="L3053" s="3"/>
    </row>
    <row r="3054" spans="1:12">
      <c r="A3054" s="6">
        <v>21015</v>
      </c>
      <c r="B3054" s="23" t="s">
        <v>137</v>
      </c>
      <c r="C3054" s="20" t="s">
        <v>34</v>
      </c>
      <c r="D3054" s="610" t="str">
        <f t="shared" si="238"/>
        <v>Фото</v>
      </c>
      <c r="E3054" s="72" t="s">
        <v>351</v>
      </c>
      <c r="F3054" s="51">
        <v>7</v>
      </c>
      <c r="G3054" s="48">
        <f t="shared" si="239"/>
        <v>261.09999999999997</v>
      </c>
      <c r="H3054" s="75"/>
      <c r="I3054" s="47">
        <f t="shared" si="240"/>
        <v>0</v>
      </c>
      <c r="J3054" s="47" t="s">
        <v>5784</v>
      </c>
      <c r="K3054" s="610"/>
      <c r="L3054" s="3"/>
    </row>
    <row r="3055" spans="1:12">
      <c r="A3055" s="38">
        <v>15252</v>
      </c>
      <c r="B3055" s="24" t="s">
        <v>137</v>
      </c>
      <c r="C3055" s="19" t="s">
        <v>3841</v>
      </c>
      <c r="D3055" s="610" t="str">
        <f t="shared" si="238"/>
        <v>Фото</v>
      </c>
      <c r="E3055" s="72" t="s">
        <v>351</v>
      </c>
      <c r="F3055" s="52">
        <v>10</v>
      </c>
      <c r="G3055" s="48">
        <f t="shared" si="239"/>
        <v>373</v>
      </c>
      <c r="H3055" s="75"/>
      <c r="I3055" s="47">
        <f t="shared" si="240"/>
        <v>0</v>
      </c>
      <c r="J3055" s="47" t="s">
        <v>5731</v>
      </c>
      <c r="K3055" s="610"/>
      <c r="L3055" s="3"/>
    </row>
    <row r="3056" spans="1:12">
      <c r="A3056" s="37">
        <v>11320</v>
      </c>
      <c r="B3056" s="24" t="s">
        <v>137</v>
      </c>
      <c r="C3056" s="18" t="s">
        <v>1170</v>
      </c>
      <c r="D3056" s="610" t="str">
        <f t="shared" si="238"/>
        <v>Фото</v>
      </c>
      <c r="E3056" s="239" t="s">
        <v>351</v>
      </c>
      <c r="F3056" s="65">
        <v>7</v>
      </c>
      <c r="G3056" s="48">
        <f t="shared" si="239"/>
        <v>261.09999999999997</v>
      </c>
      <c r="H3056" s="77"/>
      <c r="I3056" s="47">
        <f t="shared" si="240"/>
        <v>0</v>
      </c>
      <c r="J3056" s="47" t="s">
        <v>5735</v>
      </c>
      <c r="K3056" s="610"/>
      <c r="L3056" s="3"/>
    </row>
    <row r="3057" spans="1:12">
      <c r="A3057" s="37">
        <v>23023</v>
      </c>
      <c r="B3057" s="24" t="s">
        <v>137</v>
      </c>
      <c r="C3057" s="18" t="s">
        <v>1175</v>
      </c>
      <c r="D3057" s="610" t="str">
        <f t="shared" si="238"/>
        <v>Фото</v>
      </c>
      <c r="E3057" s="235" t="s">
        <v>351</v>
      </c>
      <c r="F3057" s="49">
        <v>9</v>
      </c>
      <c r="G3057" s="48">
        <f t="shared" si="239"/>
        <v>335.7</v>
      </c>
      <c r="H3057" s="77"/>
      <c r="I3057" s="47">
        <f t="shared" si="240"/>
        <v>0</v>
      </c>
      <c r="J3057" s="47" t="s">
        <v>5732</v>
      </c>
      <c r="K3057" s="610"/>
      <c r="L3057" s="3"/>
    </row>
    <row r="3058" spans="1:12">
      <c r="A3058" s="8">
        <v>28276</v>
      </c>
      <c r="B3058" s="23" t="s">
        <v>137</v>
      </c>
      <c r="C3058" s="20" t="s">
        <v>2540</v>
      </c>
      <c r="D3058" s="610" t="str">
        <f t="shared" si="238"/>
        <v>Фото</v>
      </c>
      <c r="E3058" s="235" t="s">
        <v>351</v>
      </c>
      <c r="F3058" s="51">
        <v>7</v>
      </c>
      <c r="G3058" s="48">
        <f t="shared" si="239"/>
        <v>261.09999999999997</v>
      </c>
      <c r="H3058" s="77"/>
      <c r="I3058" s="47">
        <f t="shared" si="240"/>
        <v>0</v>
      </c>
      <c r="J3058" s="47" t="s">
        <v>5736</v>
      </c>
      <c r="K3058" s="610"/>
      <c r="L3058" s="3"/>
    </row>
    <row r="3059" spans="1:12">
      <c r="A3059" s="37">
        <v>15253</v>
      </c>
      <c r="B3059" s="24" t="s">
        <v>137</v>
      </c>
      <c r="C3059" s="19" t="s">
        <v>1176</v>
      </c>
      <c r="D3059" s="610" t="str">
        <f t="shared" si="238"/>
        <v>Фото</v>
      </c>
      <c r="E3059" s="534" t="s">
        <v>134</v>
      </c>
      <c r="F3059" s="52">
        <v>20</v>
      </c>
      <c r="G3059" s="48">
        <f t="shared" si="239"/>
        <v>746</v>
      </c>
      <c r="H3059" s="77"/>
      <c r="I3059" s="47">
        <f t="shared" si="240"/>
        <v>0</v>
      </c>
      <c r="J3059" s="47" t="s">
        <v>5704</v>
      </c>
      <c r="K3059" s="610"/>
      <c r="L3059" s="3"/>
    </row>
    <row r="3060" spans="1:12">
      <c r="A3060" s="37">
        <v>15254</v>
      </c>
      <c r="B3060" s="24" t="s">
        <v>137</v>
      </c>
      <c r="C3060" s="19" t="s">
        <v>1177</v>
      </c>
      <c r="D3060" s="610" t="str">
        <f t="shared" si="238"/>
        <v>Фото</v>
      </c>
      <c r="E3060" s="235" t="s">
        <v>351</v>
      </c>
      <c r="F3060" s="52">
        <v>22</v>
      </c>
      <c r="G3060" s="48">
        <f t="shared" si="239"/>
        <v>820.59999999999991</v>
      </c>
      <c r="H3060" s="77"/>
      <c r="I3060" s="47">
        <f t="shared" si="240"/>
        <v>0</v>
      </c>
      <c r="J3060" s="47" t="s">
        <v>5705</v>
      </c>
      <c r="K3060" s="610"/>
      <c r="L3060" s="3"/>
    </row>
    <row r="3061" spans="1:12">
      <c r="A3061" s="38">
        <v>15285</v>
      </c>
      <c r="B3061" s="23" t="s">
        <v>137</v>
      </c>
      <c r="C3061" s="21" t="s">
        <v>1178</v>
      </c>
      <c r="D3061" s="610" t="str">
        <f t="shared" si="238"/>
        <v>Фото</v>
      </c>
      <c r="E3061" s="534" t="s">
        <v>134</v>
      </c>
      <c r="F3061" s="49">
        <v>15</v>
      </c>
      <c r="G3061" s="48">
        <f t="shared" si="239"/>
        <v>559.5</v>
      </c>
      <c r="H3061" s="77"/>
      <c r="I3061" s="47">
        <f t="shared" si="240"/>
        <v>0</v>
      </c>
      <c r="J3061" s="47" t="s">
        <v>5706</v>
      </c>
      <c r="K3061" s="610"/>
      <c r="L3061" s="3"/>
    </row>
    <row r="3062" spans="1:12">
      <c r="A3062" s="37">
        <v>23021</v>
      </c>
      <c r="B3062" s="24" t="s">
        <v>137</v>
      </c>
      <c r="C3062" s="21" t="s">
        <v>1179</v>
      </c>
      <c r="D3062" s="610" t="str">
        <f t="shared" si="238"/>
        <v>Фото</v>
      </c>
      <c r="E3062" s="344" t="s">
        <v>351</v>
      </c>
      <c r="F3062" s="49">
        <v>3.5</v>
      </c>
      <c r="G3062" s="48">
        <f t="shared" si="239"/>
        <v>130.54999999999998</v>
      </c>
      <c r="H3062" s="77"/>
      <c r="I3062" s="47">
        <f t="shared" si="240"/>
        <v>0</v>
      </c>
      <c r="J3062" s="47" t="s">
        <v>5707</v>
      </c>
      <c r="K3062" s="610"/>
      <c r="L3062" s="3"/>
    </row>
    <row r="3063" spans="1:12">
      <c r="A3063" s="37">
        <v>15266</v>
      </c>
      <c r="B3063" s="24" t="s">
        <v>137</v>
      </c>
      <c r="C3063" s="20" t="s">
        <v>1180</v>
      </c>
      <c r="D3063" s="610" t="str">
        <f t="shared" si="238"/>
        <v>Фото</v>
      </c>
      <c r="E3063" s="72" t="s">
        <v>351</v>
      </c>
      <c r="F3063" s="51">
        <v>4</v>
      </c>
      <c r="G3063" s="48">
        <f t="shared" si="239"/>
        <v>149.19999999999999</v>
      </c>
      <c r="H3063" s="77"/>
      <c r="I3063" s="47">
        <f t="shared" si="240"/>
        <v>0</v>
      </c>
      <c r="J3063" s="47" t="s">
        <v>5708</v>
      </c>
      <c r="K3063" s="610"/>
      <c r="L3063" s="3"/>
    </row>
    <row r="3064" spans="1:12">
      <c r="A3064" s="37">
        <v>23029</v>
      </c>
      <c r="B3064" s="24" t="s">
        <v>137</v>
      </c>
      <c r="C3064" s="21" t="s">
        <v>3295</v>
      </c>
      <c r="D3064" s="610" t="str">
        <f t="shared" si="238"/>
        <v>Фото</v>
      </c>
      <c r="E3064" s="72" t="s">
        <v>351</v>
      </c>
      <c r="F3064" s="49">
        <v>13</v>
      </c>
      <c r="G3064" s="48">
        <f t="shared" si="239"/>
        <v>484.9</v>
      </c>
      <c r="H3064" s="75"/>
      <c r="I3064" s="47">
        <f t="shared" si="240"/>
        <v>0</v>
      </c>
      <c r="J3064" s="47" t="s">
        <v>5709</v>
      </c>
      <c r="K3064" s="610"/>
      <c r="L3064" s="3"/>
    </row>
    <row r="3065" spans="1:12">
      <c r="A3065" s="6">
        <v>12564</v>
      </c>
      <c r="B3065" s="23" t="s">
        <v>137</v>
      </c>
      <c r="C3065" s="17" t="s">
        <v>1181</v>
      </c>
      <c r="D3065" s="610" t="str">
        <f t="shared" si="238"/>
        <v>Фото</v>
      </c>
      <c r="E3065" s="535" t="s">
        <v>134</v>
      </c>
      <c r="F3065" s="51">
        <v>14</v>
      </c>
      <c r="G3065" s="48">
        <f t="shared" si="239"/>
        <v>522.19999999999993</v>
      </c>
      <c r="H3065" s="75"/>
      <c r="I3065" s="47">
        <f t="shared" si="240"/>
        <v>0</v>
      </c>
      <c r="J3065" s="47" t="s">
        <v>5710</v>
      </c>
      <c r="K3065" s="610"/>
      <c r="L3065" s="3"/>
    </row>
    <row r="3066" spans="1:12">
      <c r="A3066" s="6">
        <v>28235</v>
      </c>
      <c r="B3066" s="23" t="s">
        <v>137</v>
      </c>
      <c r="C3066" s="31" t="s">
        <v>1182</v>
      </c>
      <c r="D3066" s="610" t="str">
        <f t="shared" si="238"/>
        <v>Фото</v>
      </c>
      <c r="E3066" s="569" t="s">
        <v>134</v>
      </c>
      <c r="F3066" s="51">
        <v>11</v>
      </c>
      <c r="G3066" s="48">
        <f t="shared" si="239"/>
        <v>410.29999999999995</v>
      </c>
      <c r="H3066" s="75"/>
      <c r="I3066" s="47">
        <f t="shared" si="240"/>
        <v>0</v>
      </c>
      <c r="J3066" s="47" t="s">
        <v>5711</v>
      </c>
      <c r="K3066" s="610"/>
      <c r="L3066" s="3"/>
    </row>
    <row r="3067" spans="1:12">
      <c r="A3067" s="38">
        <v>23025</v>
      </c>
      <c r="B3067" s="23" t="s">
        <v>137</v>
      </c>
      <c r="C3067" s="18" t="s">
        <v>3638</v>
      </c>
      <c r="D3067" s="610" t="str">
        <f t="shared" si="238"/>
        <v>Фото</v>
      </c>
      <c r="E3067" s="355" t="s">
        <v>351</v>
      </c>
      <c r="F3067" s="49">
        <v>15</v>
      </c>
      <c r="G3067" s="48">
        <f t="shared" si="239"/>
        <v>559.5</v>
      </c>
      <c r="H3067" s="75"/>
      <c r="I3067" s="47">
        <f t="shared" si="240"/>
        <v>0</v>
      </c>
      <c r="J3067" s="47" t="s">
        <v>5712</v>
      </c>
      <c r="K3067" s="610"/>
      <c r="L3067" s="3"/>
    </row>
    <row r="3068" spans="1:12">
      <c r="A3068" s="37">
        <v>23026</v>
      </c>
      <c r="B3068" s="24" t="s">
        <v>137</v>
      </c>
      <c r="C3068" s="18" t="s">
        <v>1183</v>
      </c>
      <c r="D3068" s="610" t="str">
        <f t="shared" si="238"/>
        <v>Фото</v>
      </c>
      <c r="E3068" s="235" t="s">
        <v>351</v>
      </c>
      <c r="F3068" s="49">
        <v>3</v>
      </c>
      <c r="G3068" s="48">
        <f t="shared" si="239"/>
        <v>111.89999999999999</v>
      </c>
      <c r="H3068" s="77"/>
      <c r="I3068" s="47">
        <f t="shared" si="240"/>
        <v>0</v>
      </c>
      <c r="J3068" s="47" t="s">
        <v>5713</v>
      </c>
      <c r="K3068" s="610"/>
      <c r="L3068" s="3"/>
    </row>
    <row r="3069" spans="1:12">
      <c r="A3069" s="37">
        <v>15263</v>
      </c>
      <c r="B3069" s="24" t="s">
        <v>137</v>
      </c>
      <c r="C3069" s="32" t="s">
        <v>1184</v>
      </c>
      <c r="D3069" s="610" t="str">
        <f t="shared" si="238"/>
        <v>Фото</v>
      </c>
      <c r="E3069" s="355" t="s">
        <v>351</v>
      </c>
      <c r="F3069" s="51">
        <v>4.5</v>
      </c>
      <c r="G3069" s="48">
        <f t="shared" si="239"/>
        <v>167.85</v>
      </c>
      <c r="H3069" s="75"/>
      <c r="I3069" s="47">
        <f t="shared" si="240"/>
        <v>0</v>
      </c>
      <c r="J3069" s="47" t="s">
        <v>5714</v>
      </c>
      <c r="K3069" s="610"/>
    </row>
    <row r="3070" spans="1:12">
      <c r="A3070" s="38">
        <v>15255</v>
      </c>
      <c r="B3070" s="24" t="s">
        <v>137</v>
      </c>
      <c r="C3070" s="21" t="s">
        <v>1185</v>
      </c>
      <c r="D3070" s="610" t="str">
        <f t="shared" si="238"/>
        <v>Фото</v>
      </c>
      <c r="E3070" s="235" t="s">
        <v>351</v>
      </c>
      <c r="F3070" s="49">
        <v>8</v>
      </c>
      <c r="G3070" s="48">
        <f t="shared" si="239"/>
        <v>298.39999999999998</v>
      </c>
      <c r="H3070" s="77"/>
      <c r="I3070" s="47">
        <f t="shared" si="240"/>
        <v>0</v>
      </c>
      <c r="J3070" s="47" t="s">
        <v>5715</v>
      </c>
      <c r="K3070" s="610"/>
    </row>
    <row r="3071" spans="1:12">
      <c r="A3071" s="6">
        <v>29008</v>
      </c>
      <c r="B3071" s="23" t="s">
        <v>137</v>
      </c>
      <c r="C3071" s="21" t="s">
        <v>1186</v>
      </c>
      <c r="D3071" s="610" t="str">
        <f t="shared" si="238"/>
        <v>Фото</v>
      </c>
      <c r="E3071" s="72" t="s">
        <v>351</v>
      </c>
      <c r="F3071" s="51">
        <v>24</v>
      </c>
      <c r="G3071" s="48">
        <f t="shared" si="239"/>
        <v>895.19999999999993</v>
      </c>
      <c r="H3071" s="77"/>
      <c r="I3071" s="47">
        <f t="shared" si="240"/>
        <v>0</v>
      </c>
      <c r="J3071" s="47" t="s">
        <v>5716</v>
      </c>
      <c r="K3071" s="610"/>
    </row>
    <row r="3072" spans="1:12">
      <c r="A3072" s="6">
        <v>28225</v>
      </c>
      <c r="B3072" s="23" t="s">
        <v>137</v>
      </c>
      <c r="C3072" s="17" t="s">
        <v>3655</v>
      </c>
      <c r="D3072" s="610" t="str">
        <f t="shared" si="238"/>
        <v>Фото</v>
      </c>
      <c r="E3072" s="72" t="s">
        <v>351</v>
      </c>
      <c r="F3072" s="51">
        <v>4</v>
      </c>
      <c r="G3072" s="48">
        <f t="shared" si="239"/>
        <v>149.19999999999999</v>
      </c>
      <c r="H3072" s="77"/>
      <c r="I3072" s="47">
        <f t="shared" si="240"/>
        <v>0</v>
      </c>
      <c r="J3072" s="47" t="s">
        <v>5717</v>
      </c>
      <c r="K3072" s="610"/>
    </row>
    <row r="3073" spans="1:12">
      <c r="A3073" s="6">
        <v>13769</v>
      </c>
      <c r="B3073" s="23" t="s">
        <v>137</v>
      </c>
      <c r="C3073" s="17" t="s">
        <v>3654</v>
      </c>
      <c r="D3073" s="610" t="str">
        <f t="shared" si="238"/>
        <v>Фото</v>
      </c>
      <c r="E3073" s="72" t="s">
        <v>351</v>
      </c>
      <c r="F3073" s="51">
        <v>5</v>
      </c>
      <c r="G3073" s="48">
        <f t="shared" si="239"/>
        <v>186.5</v>
      </c>
      <c r="H3073" s="77"/>
      <c r="I3073" s="47">
        <f t="shared" si="240"/>
        <v>0</v>
      </c>
      <c r="J3073" s="47" t="s">
        <v>7979</v>
      </c>
      <c r="K3073" s="610"/>
    </row>
    <row r="3074" spans="1:12">
      <c r="A3074" s="37">
        <v>23030</v>
      </c>
      <c r="B3074" s="24" t="s">
        <v>137</v>
      </c>
      <c r="C3074" s="20" t="s">
        <v>1187</v>
      </c>
      <c r="D3074" s="610" t="str">
        <f t="shared" si="238"/>
        <v>Фото</v>
      </c>
      <c r="E3074" s="239" t="s">
        <v>351</v>
      </c>
      <c r="F3074" s="51">
        <v>11</v>
      </c>
      <c r="G3074" s="48">
        <f t="shared" si="239"/>
        <v>410.29999999999995</v>
      </c>
      <c r="H3074" s="75"/>
      <c r="I3074" s="47">
        <f t="shared" si="240"/>
        <v>0</v>
      </c>
      <c r="J3074" s="47" t="s">
        <v>5718</v>
      </c>
      <c r="K3074" s="610"/>
    </row>
    <row r="3075" spans="1:12">
      <c r="A3075" s="42">
        <v>23032</v>
      </c>
      <c r="B3075" s="24" t="s">
        <v>137</v>
      </c>
      <c r="C3075" s="21" t="s">
        <v>3665</v>
      </c>
      <c r="D3075" s="610" t="str">
        <f t="shared" si="238"/>
        <v>Фото</v>
      </c>
      <c r="E3075" s="235" t="s">
        <v>351</v>
      </c>
      <c r="F3075" s="49">
        <v>6</v>
      </c>
      <c r="G3075" s="48">
        <f t="shared" si="239"/>
        <v>223.79999999999998</v>
      </c>
      <c r="H3075" s="75"/>
      <c r="I3075" s="47">
        <f t="shared" si="240"/>
        <v>0</v>
      </c>
      <c r="J3075" s="47" t="s">
        <v>5719</v>
      </c>
      <c r="K3075" s="610"/>
    </row>
    <row r="3076" spans="1:12">
      <c r="A3076" s="37">
        <v>23017</v>
      </c>
      <c r="B3076" s="24" t="s">
        <v>137</v>
      </c>
      <c r="C3076" s="18" t="s">
        <v>1188</v>
      </c>
      <c r="D3076" s="610" t="str">
        <f t="shared" si="238"/>
        <v>Фото</v>
      </c>
      <c r="E3076" s="235" t="s">
        <v>351</v>
      </c>
      <c r="F3076" s="65">
        <v>4</v>
      </c>
      <c r="G3076" s="48">
        <f t="shared" si="239"/>
        <v>149.19999999999999</v>
      </c>
      <c r="H3076" s="77"/>
      <c r="I3076" s="47">
        <f t="shared" si="240"/>
        <v>0</v>
      </c>
      <c r="J3076" s="47" t="s">
        <v>5720</v>
      </c>
      <c r="K3076" s="610"/>
    </row>
    <row r="3077" spans="1:12">
      <c r="A3077" s="37">
        <v>23042</v>
      </c>
      <c r="B3077" s="24" t="s">
        <v>137</v>
      </c>
      <c r="C3077" s="18" t="s">
        <v>1189</v>
      </c>
      <c r="D3077" s="610" t="str">
        <f t="shared" si="238"/>
        <v>Фото</v>
      </c>
      <c r="E3077" s="239" t="s">
        <v>351</v>
      </c>
      <c r="F3077" s="49">
        <v>4</v>
      </c>
      <c r="G3077" s="48">
        <f t="shared" ref="G3077:G3094" si="241">I$2*F3077</f>
        <v>149.19999999999999</v>
      </c>
      <c r="H3077" s="77"/>
      <c r="I3077" s="47">
        <f t="shared" ref="I3077:I3094" si="242">F3077*H3077</f>
        <v>0</v>
      </c>
      <c r="J3077" s="47" t="s">
        <v>5721</v>
      </c>
      <c r="K3077" s="610"/>
    </row>
    <row r="3078" spans="1:12">
      <c r="A3078" s="37">
        <v>23039</v>
      </c>
      <c r="B3078" s="24" t="s">
        <v>137</v>
      </c>
      <c r="C3078" s="18" t="s">
        <v>1190</v>
      </c>
      <c r="D3078" s="610" t="str">
        <f t="shared" si="238"/>
        <v>Фото</v>
      </c>
      <c r="E3078" s="239" t="s">
        <v>351</v>
      </c>
      <c r="F3078" s="65">
        <v>3</v>
      </c>
      <c r="G3078" s="48">
        <f t="shared" si="241"/>
        <v>111.89999999999999</v>
      </c>
      <c r="H3078" s="77"/>
      <c r="I3078" s="47">
        <f t="shared" si="242"/>
        <v>0</v>
      </c>
      <c r="J3078" s="47" t="s">
        <v>5740</v>
      </c>
      <c r="K3078" s="610"/>
    </row>
    <row r="3079" spans="1:12">
      <c r="A3079" s="37">
        <v>12154</v>
      </c>
      <c r="B3079" s="9" t="s">
        <v>137</v>
      </c>
      <c r="C3079" s="18" t="s">
        <v>2548</v>
      </c>
      <c r="D3079" s="610" t="str">
        <f t="shared" ref="D3079:D3142" si="243">HYPERLINK(J3079,"Фото")</f>
        <v>Фото</v>
      </c>
      <c r="E3079" s="239" t="s">
        <v>351</v>
      </c>
      <c r="F3079" s="65">
        <v>6</v>
      </c>
      <c r="G3079" s="48">
        <f t="shared" si="241"/>
        <v>223.79999999999998</v>
      </c>
      <c r="H3079" s="77"/>
      <c r="I3079" s="47">
        <f t="shared" si="242"/>
        <v>0</v>
      </c>
      <c r="J3079" s="47" t="s">
        <v>8274</v>
      </c>
      <c r="K3079" s="610"/>
    </row>
    <row r="3080" spans="1:12">
      <c r="A3080" s="37">
        <v>25118</v>
      </c>
      <c r="B3080" s="24" t="s">
        <v>137</v>
      </c>
      <c r="C3080" s="18" t="s">
        <v>3005</v>
      </c>
      <c r="D3080" s="610" t="str">
        <f t="shared" si="243"/>
        <v>Фото</v>
      </c>
      <c r="E3080" s="252" t="s">
        <v>351</v>
      </c>
      <c r="F3080" s="65">
        <v>2.5</v>
      </c>
      <c r="G3080" s="48">
        <f t="shared" si="241"/>
        <v>93.25</v>
      </c>
      <c r="H3080" s="77"/>
      <c r="I3080" s="47">
        <f t="shared" si="242"/>
        <v>0</v>
      </c>
      <c r="J3080" s="47" t="s">
        <v>5738</v>
      </c>
      <c r="K3080" s="610"/>
    </row>
    <row r="3081" spans="1:12">
      <c r="A3081" s="37">
        <v>23041</v>
      </c>
      <c r="B3081" s="24" t="s">
        <v>137</v>
      </c>
      <c r="C3081" s="18" t="s">
        <v>1191</v>
      </c>
      <c r="D3081" s="610" t="str">
        <f t="shared" si="243"/>
        <v>Фото</v>
      </c>
      <c r="E3081" s="239" t="s">
        <v>351</v>
      </c>
      <c r="F3081" s="65">
        <v>12</v>
      </c>
      <c r="G3081" s="48">
        <f t="shared" si="241"/>
        <v>447.59999999999997</v>
      </c>
      <c r="H3081" s="77"/>
      <c r="I3081" s="47">
        <f t="shared" si="242"/>
        <v>0</v>
      </c>
      <c r="J3081" s="47" t="s">
        <v>5729</v>
      </c>
      <c r="K3081" s="610"/>
    </row>
    <row r="3082" spans="1:12">
      <c r="A3082" s="8">
        <v>15339</v>
      </c>
      <c r="B3082" s="23" t="s">
        <v>137</v>
      </c>
      <c r="C3082" s="32" t="s">
        <v>1158</v>
      </c>
      <c r="D3082" s="610" t="str">
        <f t="shared" si="243"/>
        <v>Фото</v>
      </c>
      <c r="E3082" s="72" t="s">
        <v>351</v>
      </c>
      <c r="F3082" s="51">
        <v>0.5</v>
      </c>
      <c r="G3082" s="48">
        <f t="shared" si="241"/>
        <v>18.649999999999999</v>
      </c>
      <c r="H3082" s="75"/>
      <c r="I3082" s="47">
        <f t="shared" si="242"/>
        <v>0</v>
      </c>
      <c r="J3082" s="47" t="s">
        <v>5792</v>
      </c>
      <c r="K3082" s="610"/>
    </row>
    <row r="3083" spans="1:12" ht="14.4">
      <c r="A3083" s="8">
        <v>13331</v>
      </c>
      <c r="B3083" s="303" t="s">
        <v>73</v>
      </c>
      <c r="C3083" s="32" t="s">
        <v>392</v>
      </c>
      <c r="D3083" s="610" t="str">
        <f t="shared" si="243"/>
        <v>Фото</v>
      </c>
      <c r="E3083" s="344" t="s">
        <v>351</v>
      </c>
      <c r="F3083" s="52">
        <v>1.7</v>
      </c>
      <c r="G3083" s="48">
        <f t="shared" si="241"/>
        <v>63.41</v>
      </c>
      <c r="H3083" s="73"/>
      <c r="I3083" s="47">
        <f t="shared" si="242"/>
        <v>0</v>
      </c>
      <c r="J3083" s="47" t="s">
        <v>4718</v>
      </c>
      <c r="K3083" s="610"/>
      <c r="L3083" s="87"/>
    </row>
    <row r="3084" spans="1:12">
      <c r="A3084" s="37">
        <v>23043</v>
      </c>
      <c r="B3084" s="347" t="s">
        <v>89</v>
      </c>
      <c r="C3084" s="20" t="s">
        <v>1192</v>
      </c>
      <c r="D3084" s="610" t="str">
        <f t="shared" si="243"/>
        <v>Фото</v>
      </c>
      <c r="E3084" s="235" t="s">
        <v>351</v>
      </c>
      <c r="F3084" s="51">
        <v>24</v>
      </c>
      <c r="G3084" s="48">
        <f t="shared" si="241"/>
        <v>895.19999999999993</v>
      </c>
      <c r="H3084" s="77"/>
      <c r="I3084" s="47">
        <f t="shared" si="242"/>
        <v>0</v>
      </c>
      <c r="J3084" s="47" t="s">
        <v>5723</v>
      </c>
      <c r="K3084" s="610"/>
    </row>
    <row r="3085" spans="1:12">
      <c r="A3085" s="37">
        <v>23044</v>
      </c>
      <c r="B3085" s="24" t="s">
        <v>137</v>
      </c>
      <c r="C3085" s="18" t="s">
        <v>716</v>
      </c>
      <c r="D3085" s="610" t="str">
        <f t="shared" si="243"/>
        <v>Фото</v>
      </c>
      <c r="E3085" s="239" t="s">
        <v>351</v>
      </c>
      <c r="F3085" s="49">
        <v>15</v>
      </c>
      <c r="G3085" s="48">
        <f t="shared" si="241"/>
        <v>559.5</v>
      </c>
      <c r="H3085" s="77"/>
      <c r="I3085" s="47">
        <f t="shared" si="242"/>
        <v>0</v>
      </c>
      <c r="J3085" s="47" t="s">
        <v>5728</v>
      </c>
      <c r="K3085" s="610"/>
      <c r="L3085" s="3"/>
    </row>
    <row r="3086" spans="1:12">
      <c r="A3086" s="37">
        <v>11585</v>
      </c>
      <c r="B3086" s="7" t="s">
        <v>137</v>
      </c>
      <c r="C3086" s="18" t="s">
        <v>715</v>
      </c>
      <c r="D3086" s="610" t="str">
        <f t="shared" si="243"/>
        <v>Фото</v>
      </c>
      <c r="E3086" s="352" t="s">
        <v>351</v>
      </c>
      <c r="F3086" s="49">
        <v>15</v>
      </c>
      <c r="G3086" s="48">
        <f t="shared" si="241"/>
        <v>559.5</v>
      </c>
      <c r="H3086" s="77"/>
      <c r="I3086" s="47">
        <f t="shared" si="242"/>
        <v>0</v>
      </c>
      <c r="J3086" s="47" t="s">
        <v>8435</v>
      </c>
      <c r="K3086" s="610"/>
      <c r="L3086" s="3"/>
    </row>
    <row r="3087" spans="1:12">
      <c r="A3087" s="8">
        <v>11768</v>
      </c>
      <c r="B3087" s="2" t="s">
        <v>137</v>
      </c>
      <c r="C3087" s="32" t="s">
        <v>1784</v>
      </c>
      <c r="D3087" s="610" t="str">
        <f t="shared" si="243"/>
        <v>Фото</v>
      </c>
      <c r="E3087" s="352" t="s">
        <v>351</v>
      </c>
      <c r="F3087" s="51">
        <v>3</v>
      </c>
      <c r="G3087" s="48">
        <f t="shared" si="241"/>
        <v>111.89999999999999</v>
      </c>
      <c r="H3087" s="77"/>
      <c r="I3087" s="47">
        <f t="shared" si="242"/>
        <v>0</v>
      </c>
      <c r="J3087" s="47" t="s">
        <v>7455</v>
      </c>
      <c r="K3087" s="610"/>
      <c r="L3087" s="3"/>
    </row>
    <row r="3088" spans="1:12">
      <c r="A3088" s="38">
        <v>23045</v>
      </c>
      <c r="B3088" s="23" t="s">
        <v>137</v>
      </c>
      <c r="C3088" s="18" t="s">
        <v>1197</v>
      </c>
      <c r="D3088" s="610" t="str">
        <f t="shared" si="243"/>
        <v>Фото</v>
      </c>
      <c r="E3088" s="239" t="s">
        <v>351</v>
      </c>
      <c r="F3088" s="65">
        <v>18</v>
      </c>
      <c r="G3088" s="48">
        <f t="shared" si="241"/>
        <v>671.4</v>
      </c>
      <c r="H3088" s="77"/>
      <c r="I3088" s="47">
        <f t="shared" si="242"/>
        <v>0</v>
      </c>
      <c r="J3088" s="47" t="s">
        <v>5726</v>
      </c>
      <c r="K3088" s="610"/>
      <c r="L3088" s="3"/>
    </row>
    <row r="3089" spans="1:12">
      <c r="A3089" s="38">
        <v>15258</v>
      </c>
      <c r="B3089" s="23" t="s">
        <v>137</v>
      </c>
      <c r="C3089" s="32" t="s">
        <v>1195</v>
      </c>
      <c r="D3089" s="610" t="str">
        <f t="shared" si="243"/>
        <v>Фото</v>
      </c>
      <c r="E3089" s="539" t="s">
        <v>134</v>
      </c>
      <c r="F3089" s="51">
        <v>24</v>
      </c>
      <c r="G3089" s="48">
        <f t="shared" si="241"/>
        <v>895.19999999999993</v>
      </c>
      <c r="H3089" s="77"/>
      <c r="I3089" s="47">
        <f t="shared" si="242"/>
        <v>0</v>
      </c>
      <c r="J3089" s="47" t="s">
        <v>5724</v>
      </c>
      <c r="K3089" s="610"/>
      <c r="L3089" s="3"/>
    </row>
    <row r="3090" spans="1:12">
      <c r="A3090" s="38">
        <v>15257</v>
      </c>
      <c r="B3090" s="24" t="s">
        <v>137</v>
      </c>
      <c r="C3090" s="20" t="s">
        <v>3787</v>
      </c>
      <c r="D3090" s="610" t="str">
        <f t="shared" si="243"/>
        <v>Фото</v>
      </c>
      <c r="E3090" s="235" t="s">
        <v>351</v>
      </c>
      <c r="F3090" s="51">
        <v>16</v>
      </c>
      <c r="G3090" s="48">
        <f t="shared" si="241"/>
        <v>596.79999999999995</v>
      </c>
      <c r="H3090" s="77"/>
      <c r="I3090" s="47">
        <f t="shared" si="242"/>
        <v>0</v>
      </c>
      <c r="J3090" s="47" t="s">
        <v>5725</v>
      </c>
      <c r="K3090" s="610"/>
      <c r="L3090" s="3"/>
    </row>
    <row r="3091" spans="1:12">
      <c r="A3091" s="37">
        <v>23049</v>
      </c>
      <c r="B3091" s="24" t="s">
        <v>137</v>
      </c>
      <c r="C3091" s="21" t="s">
        <v>2955</v>
      </c>
      <c r="D3091" s="610" t="str">
        <f t="shared" si="243"/>
        <v>Фото</v>
      </c>
      <c r="E3091" s="235" t="s">
        <v>351</v>
      </c>
      <c r="F3091" s="49">
        <v>6</v>
      </c>
      <c r="G3091" s="48">
        <f t="shared" si="241"/>
        <v>223.79999999999998</v>
      </c>
      <c r="H3091" s="77"/>
      <c r="I3091" s="47">
        <f t="shared" si="242"/>
        <v>0</v>
      </c>
      <c r="J3091" s="47" t="s">
        <v>5730</v>
      </c>
      <c r="K3091" s="610"/>
      <c r="L3091" s="3"/>
    </row>
    <row r="3092" spans="1:12">
      <c r="A3092" s="6">
        <v>40169</v>
      </c>
      <c r="B3092" s="23" t="s">
        <v>137</v>
      </c>
      <c r="C3092" s="17" t="s">
        <v>1193</v>
      </c>
      <c r="D3092" s="610" t="str">
        <f t="shared" si="243"/>
        <v>Фото</v>
      </c>
      <c r="E3092" s="571" t="s">
        <v>134</v>
      </c>
      <c r="F3092" s="51">
        <v>12</v>
      </c>
      <c r="G3092" s="48">
        <f t="shared" si="241"/>
        <v>447.59999999999997</v>
      </c>
      <c r="H3092" s="77"/>
      <c r="I3092" s="47">
        <f t="shared" si="242"/>
        <v>0</v>
      </c>
      <c r="J3092" s="47" t="s">
        <v>8186</v>
      </c>
      <c r="K3092" s="610"/>
      <c r="L3092" s="3"/>
    </row>
    <row r="3093" spans="1:12">
      <c r="A3093" s="37">
        <v>23050</v>
      </c>
      <c r="B3093" s="24" t="s">
        <v>137</v>
      </c>
      <c r="C3093" s="18" t="s">
        <v>1194</v>
      </c>
      <c r="D3093" s="610" t="str">
        <f t="shared" si="243"/>
        <v>Фото</v>
      </c>
      <c r="E3093" s="235" t="s">
        <v>351</v>
      </c>
      <c r="F3093" s="49">
        <v>7</v>
      </c>
      <c r="G3093" s="48">
        <f t="shared" si="241"/>
        <v>261.09999999999997</v>
      </c>
      <c r="H3093" s="75"/>
      <c r="I3093" s="47">
        <f t="shared" si="242"/>
        <v>0</v>
      </c>
      <c r="J3093" s="47" t="s">
        <v>5739</v>
      </c>
      <c r="K3093" s="610"/>
      <c r="L3093" s="3"/>
    </row>
    <row r="3094" spans="1:12">
      <c r="A3094" s="37">
        <v>15262</v>
      </c>
      <c r="B3094" s="24" t="s">
        <v>137</v>
      </c>
      <c r="C3094" s="32" t="s">
        <v>1196</v>
      </c>
      <c r="D3094" s="610" t="str">
        <f t="shared" si="243"/>
        <v>Фото</v>
      </c>
      <c r="E3094" s="239" t="s">
        <v>351</v>
      </c>
      <c r="F3094" s="51">
        <v>3.5</v>
      </c>
      <c r="G3094" s="48">
        <f t="shared" si="241"/>
        <v>130.54999999999998</v>
      </c>
      <c r="H3094" s="77"/>
      <c r="I3094" s="47">
        <f t="shared" si="242"/>
        <v>0</v>
      </c>
      <c r="J3094" s="47" t="s">
        <v>5741</v>
      </c>
      <c r="K3094" s="610"/>
      <c r="L3094" s="3"/>
    </row>
    <row r="3095" spans="1:12" ht="17.399999999999999">
      <c r="A3095" s="181"/>
      <c r="B3095" s="398" t="s">
        <v>1669</v>
      </c>
      <c r="C3095" s="182" t="s">
        <v>2535</v>
      </c>
      <c r="D3095" s="610"/>
      <c r="E3095" s="253"/>
      <c r="F3095" s="183"/>
      <c r="G3095" s="184"/>
      <c r="H3095" s="185"/>
      <c r="I3095" s="186"/>
      <c r="J3095" s="186" t="e">
        <v>#N/A</v>
      </c>
      <c r="K3095" s="610"/>
      <c r="L3095" s="3"/>
    </row>
    <row r="3096" spans="1:12">
      <c r="A3096" s="10">
        <v>12130</v>
      </c>
      <c r="B3096" s="24" t="s">
        <v>137</v>
      </c>
      <c r="C3096" s="19" t="s">
        <v>2685</v>
      </c>
      <c r="D3096" s="610" t="str">
        <f t="shared" si="243"/>
        <v>Фото</v>
      </c>
      <c r="E3096" s="235" t="s">
        <v>351</v>
      </c>
      <c r="F3096" s="52">
        <v>75</v>
      </c>
      <c r="G3096" s="48">
        <f>I$2*F3096</f>
        <v>2797.5</v>
      </c>
      <c r="H3096" s="77"/>
      <c r="I3096" s="47">
        <f>F3096*H3096</f>
        <v>0</v>
      </c>
      <c r="J3096" s="47" t="s">
        <v>8253</v>
      </c>
      <c r="K3096" s="610"/>
      <c r="L3096" s="3"/>
    </row>
    <row r="3097" spans="1:12">
      <c r="A3097" s="10">
        <v>12131</v>
      </c>
      <c r="B3097" s="24" t="s">
        <v>137</v>
      </c>
      <c r="C3097" s="19" t="s">
        <v>2686</v>
      </c>
      <c r="D3097" s="610"/>
      <c r="E3097" s="235" t="s">
        <v>351</v>
      </c>
      <c r="F3097" s="52">
        <v>90</v>
      </c>
      <c r="G3097" s="48">
        <f>I$2*F3097</f>
        <v>3356.9999999999995</v>
      </c>
      <c r="H3097" s="77"/>
      <c r="I3097" s="47">
        <f>F3097*H3097</f>
        <v>0</v>
      </c>
      <c r="J3097" s="47" t="e">
        <v>#N/A</v>
      </c>
      <c r="K3097" s="610"/>
      <c r="L3097" s="3"/>
    </row>
    <row r="3098" spans="1:12" ht="17.399999999999999">
      <c r="A3098" s="181"/>
      <c r="B3098" s="398" t="s">
        <v>1675</v>
      </c>
      <c r="C3098" s="267" t="s">
        <v>1477</v>
      </c>
      <c r="D3098" s="610"/>
      <c r="E3098" s="253"/>
      <c r="F3098" s="183"/>
      <c r="G3098" s="184"/>
      <c r="H3098" s="185"/>
      <c r="I3098" s="186"/>
      <c r="J3098" s="186" t="e">
        <v>#N/A</v>
      </c>
      <c r="K3098" s="610"/>
      <c r="L3098" s="3"/>
    </row>
    <row r="3099" spans="1:12" ht="116.85" customHeight="1">
      <c r="A3099" s="9"/>
      <c r="C3099" s="100"/>
      <c r="D3099" s="610"/>
      <c r="E3099" s="238"/>
      <c r="F3099" s="104"/>
      <c r="G3099" s="105"/>
      <c r="H3099" s="106"/>
      <c r="I3099" s="107"/>
      <c r="J3099" s="107" t="e">
        <v>#N/A</v>
      </c>
      <c r="K3099" s="610"/>
      <c r="L3099" s="3"/>
    </row>
    <row r="3100" spans="1:12">
      <c r="A3100" s="6">
        <v>40051</v>
      </c>
      <c r="B3100" s="23" t="s">
        <v>137</v>
      </c>
      <c r="C3100" s="19" t="s">
        <v>2205</v>
      </c>
      <c r="D3100" s="610" t="str">
        <f t="shared" si="243"/>
        <v>Фото</v>
      </c>
      <c r="E3100" s="566" t="s">
        <v>351</v>
      </c>
      <c r="F3100" s="51">
        <v>20</v>
      </c>
      <c r="G3100" s="48">
        <f t="shared" ref="G3100:G3131" si="244">I$2*F3100</f>
        <v>746</v>
      </c>
      <c r="H3100" s="77"/>
      <c r="I3100" s="47">
        <f t="shared" ref="I3100:I3131" si="245">F3100*H3100</f>
        <v>0</v>
      </c>
      <c r="J3100" s="47" t="s">
        <v>5937</v>
      </c>
      <c r="K3100" s="610"/>
      <c r="L3100" s="3"/>
    </row>
    <row r="3101" spans="1:12">
      <c r="A3101" s="6">
        <v>40053</v>
      </c>
      <c r="B3101" s="6" t="s">
        <v>137</v>
      </c>
      <c r="C3101" s="19" t="s">
        <v>2684</v>
      </c>
      <c r="D3101" s="610" t="str">
        <f t="shared" si="243"/>
        <v>Фото</v>
      </c>
      <c r="E3101" s="72" t="s">
        <v>351</v>
      </c>
      <c r="F3101" s="51">
        <v>18</v>
      </c>
      <c r="G3101" s="48">
        <f t="shared" si="244"/>
        <v>671.4</v>
      </c>
      <c r="H3101" s="77"/>
      <c r="I3101" s="47">
        <f t="shared" si="245"/>
        <v>0</v>
      </c>
      <c r="J3101" s="47" t="s">
        <v>7849</v>
      </c>
      <c r="K3101" s="610"/>
      <c r="L3101" s="3"/>
    </row>
    <row r="3102" spans="1:12">
      <c r="A3102" s="10">
        <v>15267</v>
      </c>
      <c r="B3102" s="489" t="s">
        <v>137</v>
      </c>
      <c r="C3102" s="19" t="s">
        <v>3768</v>
      </c>
      <c r="D3102" s="610" t="str">
        <f t="shared" si="243"/>
        <v>Фото</v>
      </c>
      <c r="E3102" s="344" t="s">
        <v>351</v>
      </c>
      <c r="F3102" s="52">
        <v>30</v>
      </c>
      <c r="G3102" s="48">
        <f t="shared" si="244"/>
        <v>1119</v>
      </c>
      <c r="H3102" s="75"/>
      <c r="I3102" s="47">
        <f t="shared" si="245"/>
        <v>0</v>
      </c>
      <c r="J3102" s="47" t="s">
        <v>5938</v>
      </c>
      <c r="K3102" s="610"/>
      <c r="L3102" s="3"/>
    </row>
    <row r="3103" spans="1:12">
      <c r="A3103" s="10">
        <v>15268</v>
      </c>
      <c r="B3103" s="24" t="s">
        <v>137</v>
      </c>
      <c r="C3103" s="19" t="s">
        <v>1461</v>
      </c>
      <c r="D3103" s="610" t="str">
        <f t="shared" si="243"/>
        <v>Фото</v>
      </c>
      <c r="E3103" s="577" t="s">
        <v>741</v>
      </c>
      <c r="F3103" s="52">
        <v>14</v>
      </c>
      <c r="G3103" s="48">
        <f t="shared" si="244"/>
        <v>522.19999999999993</v>
      </c>
      <c r="H3103" s="77"/>
      <c r="I3103" s="47">
        <f t="shared" si="245"/>
        <v>0</v>
      </c>
      <c r="J3103" s="47" t="s">
        <v>5944</v>
      </c>
      <c r="K3103" s="610"/>
      <c r="L3103" s="3"/>
    </row>
    <row r="3104" spans="1:12">
      <c r="A3104" s="6">
        <v>34160</v>
      </c>
      <c r="B3104" s="23" t="s">
        <v>137</v>
      </c>
      <c r="C3104" s="18" t="s">
        <v>1602</v>
      </c>
      <c r="D3104" s="610" t="str">
        <f t="shared" si="243"/>
        <v>Фото</v>
      </c>
      <c r="E3104" s="72" t="s">
        <v>351</v>
      </c>
      <c r="F3104" s="51">
        <v>29</v>
      </c>
      <c r="G3104" s="48">
        <f t="shared" si="244"/>
        <v>1081.6999999999998</v>
      </c>
      <c r="H3104" s="75"/>
      <c r="I3104" s="47">
        <f t="shared" si="245"/>
        <v>0</v>
      </c>
      <c r="J3104" s="47" t="s">
        <v>4635</v>
      </c>
      <c r="K3104" s="610"/>
      <c r="L3104" s="3"/>
    </row>
    <row r="3105" spans="1:12">
      <c r="A3105" s="37">
        <v>12135</v>
      </c>
      <c r="B3105" s="9" t="s">
        <v>137</v>
      </c>
      <c r="C3105" s="18" t="s">
        <v>2528</v>
      </c>
      <c r="D3105" s="610" t="str">
        <f t="shared" si="243"/>
        <v>Фото</v>
      </c>
      <c r="E3105" s="239" t="s">
        <v>351</v>
      </c>
      <c r="F3105" s="65">
        <v>0.3</v>
      </c>
      <c r="G3105" s="48">
        <f t="shared" si="244"/>
        <v>11.19</v>
      </c>
      <c r="H3105" s="77"/>
      <c r="I3105" s="47">
        <f t="shared" si="245"/>
        <v>0</v>
      </c>
      <c r="J3105" s="47" t="s">
        <v>8257</v>
      </c>
      <c r="K3105" s="610"/>
      <c r="L3105" s="3"/>
    </row>
    <row r="3106" spans="1:12">
      <c r="A3106" s="37">
        <v>12136</v>
      </c>
      <c r="B3106" s="9" t="s">
        <v>137</v>
      </c>
      <c r="C3106" s="18" t="s">
        <v>2527</v>
      </c>
      <c r="D3106" s="610" t="str">
        <f t="shared" si="243"/>
        <v>Фото</v>
      </c>
      <c r="E3106" s="239" t="s">
        <v>351</v>
      </c>
      <c r="F3106" s="65">
        <v>0.3</v>
      </c>
      <c r="G3106" s="48">
        <f t="shared" si="244"/>
        <v>11.19</v>
      </c>
      <c r="H3106" s="77"/>
      <c r="I3106" s="47">
        <f t="shared" si="245"/>
        <v>0</v>
      </c>
      <c r="J3106" s="47" t="s">
        <v>8258</v>
      </c>
      <c r="K3106" s="610"/>
      <c r="L3106" s="3"/>
    </row>
    <row r="3107" spans="1:12">
      <c r="A3107" s="37">
        <v>24036</v>
      </c>
      <c r="B3107" s="24" t="s">
        <v>137</v>
      </c>
      <c r="C3107" s="18" t="s">
        <v>839</v>
      </c>
      <c r="D3107" s="610" t="str">
        <f t="shared" si="243"/>
        <v>Фото</v>
      </c>
      <c r="E3107" s="239" t="s">
        <v>351</v>
      </c>
      <c r="F3107" s="65">
        <v>28</v>
      </c>
      <c r="G3107" s="48">
        <f t="shared" si="244"/>
        <v>1044.3999999999999</v>
      </c>
      <c r="H3107" s="77"/>
      <c r="I3107" s="47">
        <f t="shared" si="245"/>
        <v>0</v>
      </c>
      <c r="J3107" s="47" t="s">
        <v>5391</v>
      </c>
      <c r="K3107" s="610"/>
      <c r="L3107" s="3"/>
    </row>
    <row r="3108" spans="1:12">
      <c r="A3108" s="37">
        <v>14429</v>
      </c>
      <c r="B3108" s="24" t="s">
        <v>137</v>
      </c>
      <c r="C3108" s="18" t="s">
        <v>144</v>
      </c>
      <c r="D3108" s="610" t="str">
        <f t="shared" si="243"/>
        <v>Фото</v>
      </c>
      <c r="E3108" s="239" t="s">
        <v>351</v>
      </c>
      <c r="F3108" s="65">
        <v>29</v>
      </c>
      <c r="G3108" s="48">
        <f t="shared" si="244"/>
        <v>1081.6999999999998</v>
      </c>
      <c r="H3108" s="77"/>
      <c r="I3108" s="47">
        <f t="shared" si="245"/>
        <v>0</v>
      </c>
      <c r="J3108" s="47" t="s">
        <v>4779</v>
      </c>
      <c r="K3108" s="610"/>
      <c r="L3108" s="3"/>
    </row>
    <row r="3109" spans="1:12">
      <c r="A3109" s="37">
        <v>24034</v>
      </c>
      <c r="B3109" s="24" t="s">
        <v>137</v>
      </c>
      <c r="C3109" s="18" t="s">
        <v>2079</v>
      </c>
      <c r="D3109" s="610" t="str">
        <f t="shared" si="243"/>
        <v>Фото</v>
      </c>
      <c r="E3109" s="239" t="s">
        <v>351</v>
      </c>
      <c r="F3109" s="65">
        <v>36</v>
      </c>
      <c r="G3109" s="48">
        <f t="shared" si="244"/>
        <v>1342.8</v>
      </c>
      <c r="H3109" s="77"/>
      <c r="I3109" s="47">
        <f t="shared" si="245"/>
        <v>0</v>
      </c>
      <c r="J3109" s="47" t="s">
        <v>5935</v>
      </c>
      <c r="K3109" s="610"/>
      <c r="L3109" s="3"/>
    </row>
    <row r="3110" spans="1:12">
      <c r="A3110" s="37">
        <v>11521</v>
      </c>
      <c r="B3110" s="7" t="s">
        <v>137</v>
      </c>
      <c r="C3110" s="18" t="s">
        <v>1580</v>
      </c>
      <c r="D3110" s="610" t="str">
        <f t="shared" si="243"/>
        <v>Фото</v>
      </c>
      <c r="E3110" s="228" t="s">
        <v>351</v>
      </c>
      <c r="F3110" s="65">
        <v>42</v>
      </c>
      <c r="G3110" s="48">
        <f t="shared" si="244"/>
        <v>1566.6</v>
      </c>
      <c r="H3110" s="77"/>
      <c r="I3110" s="47">
        <f t="shared" si="245"/>
        <v>0</v>
      </c>
      <c r="J3110" s="47" t="s">
        <v>5423</v>
      </c>
      <c r="K3110" s="610"/>
      <c r="L3110" s="3"/>
    </row>
    <row r="3111" spans="1:12">
      <c r="A3111" s="37">
        <v>12298</v>
      </c>
      <c r="B3111" s="24" t="s">
        <v>137</v>
      </c>
      <c r="C3111" s="18" t="s">
        <v>2861</v>
      </c>
      <c r="D3111" s="610" t="str">
        <f t="shared" si="243"/>
        <v>Фото</v>
      </c>
      <c r="E3111" s="239" t="s">
        <v>351</v>
      </c>
      <c r="F3111" s="65">
        <v>20</v>
      </c>
      <c r="G3111" s="48">
        <f t="shared" si="244"/>
        <v>746</v>
      </c>
      <c r="H3111" s="77"/>
      <c r="I3111" s="47">
        <f t="shared" si="245"/>
        <v>0</v>
      </c>
      <c r="J3111" s="47" t="s">
        <v>8573</v>
      </c>
      <c r="K3111" s="610"/>
      <c r="L3111" s="3"/>
    </row>
    <row r="3112" spans="1:12">
      <c r="A3112" s="10">
        <v>15272</v>
      </c>
      <c r="B3112" s="24" t="s">
        <v>137</v>
      </c>
      <c r="C3112" s="31" t="s">
        <v>4165</v>
      </c>
      <c r="D3112" s="610" t="str">
        <f t="shared" si="243"/>
        <v>Фото</v>
      </c>
      <c r="E3112" s="239" t="s">
        <v>351</v>
      </c>
      <c r="F3112" s="52">
        <v>9</v>
      </c>
      <c r="G3112" s="48">
        <f t="shared" si="244"/>
        <v>335.7</v>
      </c>
      <c r="H3112" s="77"/>
      <c r="I3112" s="47">
        <f t="shared" si="245"/>
        <v>0</v>
      </c>
      <c r="J3112" s="47" t="s">
        <v>5951</v>
      </c>
      <c r="K3112" s="610"/>
      <c r="L3112" s="3"/>
    </row>
    <row r="3113" spans="1:12">
      <c r="A3113" s="37">
        <v>27001</v>
      </c>
      <c r="B3113" s="24" t="s">
        <v>137</v>
      </c>
      <c r="C3113" s="18" t="s">
        <v>1581</v>
      </c>
      <c r="D3113" s="610" t="str">
        <f t="shared" si="243"/>
        <v>Фото</v>
      </c>
      <c r="E3113" s="239" t="s">
        <v>351</v>
      </c>
      <c r="F3113" s="49">
        <v>3</v>
      </c>
      <c r="G3113" s="48">
        <f t="shared" si="244"/>
        <v>111.89999999999999</v>
      </c>
      <c r="H3113" s="77"/>
      <c r="I3113" s="47">
        <f t="shared" si="245"/>
        <v>0</v>
      </c>
      <c r="J3113" s="47" t="s">
        <v>5953</v>
      </c>
      <c r="K3113" s="610"/>
      <c r="L3113" s="3"/>
    </row>
    <row r="3114" spans="1:12">
      <c r="A3114" s="37">
        <v>24040</v>
      </c>
      <c r="B3114" s="24" t="s">
        <v>137</v>
      </c>
      <c r="C3114" s="18" t="s">
        <v>1462</v>
      </c>
      <c r="D3114" s="610" t="str">
        <f t="shared" si="243"/>
        <v>Фото</v>
      </c>
      <c r="E3114" s="239" t="s">
        <v>351</v>
      </c>
      <c r="F3114" s="65">
        <v>7.5</v>
      </c>
      <c r="G3114" s="48">
        <f t="shared" si="244"/>
        <v>279.75</v>
      </c>
      <c r="H3114" s="77"/>
      <c r="I3114" s="47">
        <f t="shared" si="245"/>
        <v>0</v>
      </c>
      <c r="J3114" s="47" t="s">
        <v>5957</v>
      </c>
      <c r="K3114" s="610"/>
      <c r="L3114" s="3"/>
    </row>
    <row r="3115" spans="1:12">
      <c r="A3115" s="37">
        <v>24041</v>
      </c>
      <c r="B3115" s="24" t="s">
        <v>137</v>
      </c>
      <c r="C3115" s="18" t="s">
        <v>4186</v>
      </c>
      <c r="D3115" s="610" t="str">
        <f t="shared" si="243"/>
        <v>Фото</v>
      </c>
      <c r="E3115" s="239" t="s">
        <v>351</v>
      </c>
      <c r="F3115" s="65">
        <v>5.5</v>
      </c>
      <c r="G3115" s="48">
        <f t="shared" si="244"/>
        <v>205.14999999999998</v>
      </c>
      <c r="H3115" s="77"/>
      <c r="I3115" s="47">
        <f t="shared" si="245"/>
        <v>0</v>
      </c>
      <c r="J3115" s="47" t="s">
        <v>5958</v>
      </c>
      <c r="K3115" s="610"/>
      <c r="L3115" s="3"/>
    </row>
    <row r="3116" spans="1:12">
      <c r="A3116" s="37">
        <v>12102</v>
      </c>
      <c r="B3116" s="9" t="s">
        <v>137</v>
      </c>
      <c r="C3116" s="18" t="s">
        <v>2499</v>
      </c>
      <c r="D3116" s="610" t="str">
        <f t="shared" si="243"/>
        <v>Фото</v>
      </c>
      <c r="E3116" s="239" t="s">
        <v>351</v>
      </c>
      <c r="F3116" s="65">
        <v>5.5</v>
      </c>
      <c r="G3116" s="48">
        <f t="shared" si="244"/>
        <v>205.14999999999998</v>
      </c>
      <c r="H3116" s="77"/>
      <c r="I3116" s="47">
        <f t="shared" si="245"/>
        <v>0</v>
      </c>
      <c r="J3116" s="47" t="s">
        <v>8227</v>
      </c>
      <c r="K3116" s="610"/>
      <c r="L3116" s="3"/>
    </row>
    <row r="3117" spans="1:12">
      <c r="A3117" s="10">
        <v>40505</v>
      </c>
      <c r="B3117" s="24" t="s">
        <v>137</v>
      </c>
      <c r="C3117" s="19" t="s">
        <v>992</v>
      </c>
      <c r="D3117" s="610" t="str">
        <f t="shared" si="243"/>
        <v>Фото</v>
      </c>
      <c r="E3117" s="239" t="s">
        <v>351</v>
      </c>
      <c r="F3117" s="52">
        <v>0.45</v>
      </c>
      <c r="G3117" s="48">
        <f t="shared" si="244"/>
        <v>16.785</v>
      </c>
      <c r="H3117" s="77"/>
      <c r="I3117" s="47">
        <f t="shared" si="245"/>
        <v>0</v>
      </c>
      <c r="J3117" s="47" t="s">
        <v>8042</v>
      </c>
      <c r="K3117" s="610"/>
      <c r="L3117" s="3"/>
    </row>
    <row r="3118" spans="1:12">
      <c r="A3118" s="10">
        <v>40530</v>
      </c>
      <c r="B3118" s="24" t="s">
        <v>137</v>
      </c>
      <c r="C3118" s="19" t="s">
        <v>3063</v>
      </c>
      <c r="D3118" s="610" t="str">
        <f t="shared" si="243"/>
        <v>Фото</v>
      </c>
      <c r="E3118" s="239" t="s">
        <v>351</v>
      </c>
      <c r="F3118" s="52">
        <v>1.5</v>
      </c>
      <c r="G3118" s="48">
        <f t="shared" si="244"/>
        <v>55.949999999999996</v>
      </c>
      <c r="H3118" s="77"/>
      <c r="I3118" s="47">
        <f t="shared" si="245"/>
        <v>0</v>
      </c>
      <c r="J3118" s="47" t="s">
        <v>8043</v>
      </c>
      <c r="K3118" s="610"/>
      <c r="L3118" s="3"/>
    </row>
    <row r="3119" spans="1:12">
      <c r="A3119" s="10">
        <v>15273</v>
      </c>
      <c r="B3119" s="24" t="s">
        <v>137</v>
      </c>
      <c r="C3119" s="19" t="s">
        <v>1478</v>
      </c>
      <c r="D3119" s="610" t="str">
        <f t="shared" si="243"/>
        <v>Фото</v>
      </c>
      <c r="E3119" s="239" t="s">
        <v>351</v>
      </c>
      <c r="F3119" s="52">
        <v>1.8</v>
      </c>
      <c r="G3119" s="48">
        <f t="shared" si="244"/>
        <v>67.14</v>
      </c>
      <c r="H3119" s="77"/>
      <c r="I3119" s="47">
        <f t="shared" si="245"/>
        <v>0</v>
      </c>
      <c r="J3119" s="47" t="s">
        <v>8040</v>
      </c>
      <c r="K3119" s="610"/>
      <c r="L3119" s="3"/>
    </row>
    <row r="3120" spans="1:12">
      <c r="A3120" s="37">
        <v>15081</v>
      </c>
      <c r="B3120" s="24" t="s">
        <v>137</v>
      </c>
      <c r="C3120" s="18" t="s">
        <v>1463</v>
      </c>
      <c r="D3120" s="610" t="str">
        <f t="shared" si="243"/>
        <v>Фото</v>
      </c>
      <c r="E3120" s="239" t="s">
        <v>351</v>
      </c>
      <c r="F3120" s="65">
        <v>5</v>
      </c>
      <c r="G3120" s="48">
        <f t="shared" si="244"/>
        <v>186.5</v>
      </c>
      <c r="H3120" s="77"/>
      <c r="I3120" s="47">
        <f t="shared" si="245"/>
        <v>0</v>
      </c>
      <c r="J3120" s="47" t="s">
        <v>5965</v>
      </c>
      <c r="K3120" s="610"/>
      <c r="L3120" s="3"/>
    </row>
    <row r="3121" spans="1:12">
      <c r="A3121" s="37">
        <v>12119</v>
      </c>
      <c r="B3121" s="9" t="s">
        <v>137</v>
      </c>
      <c r="C3121" s="18" t="s">
        <v>4052</v>
      </c>
      <c r="D3121" s="610" t="str">
        <f t="shared" si="243"/>
        <v>Фото</v>
      </c>
      <c r="E3121" s="239" t="s">
        <v>351</v>
      </c>
      <c r="F3121" s="65">
        <v>13</v>
      </c>
      <c r="G3121" s="48">
        <f t="shared" si="244"/>
        <v>484.9</v>
      </c>
      <c r="H3121" s="77"/>
      <c r="I3121" s="47">
        <f t="shared" si="245"/>
        <v>0</v>
      </c>
      <c r="J3121" s="47" t="s">
        <v>8244</v>
      </c>
      <c r="K3121" s="610"/>
      <c r="L3121" s="3"/>
    </row>
    <row r="3122" spans="1:12">
      <c r="A3122" s="37">
        <v>24085</v>
      </c>
      <c r="B3122" s="24" t="s">
        <v>137</v>
      </c>
      <c r="C3122" s="18" t="s">
        <v>2862</v>
      </c>
      <c r="D3122" s="610" t="str">
        <f t="shared" si="243"/>
        <v>Фото</v>
      </c>
      <c r="E3122" s="239" t="s">
        <v>351</v>
      </c>
      <c r="F3122" s="65">
        <v>13</v>
      </c>
      <c r="G3122" s="48">
        <f t="shared" si="244"/>
        <v>484.9</v>
      </c>
      <c r="H3122" s="77"/>
      <c r="I3122" s="47">
        <f t="shared" si="245"/>
        <v>0</v>
      </c>
      <c r="J3122" s="47" t="s">
        <v>5949</v>
      </c>
      <c r="K3122" s="610"/>
      <c r="L3122" s="3"/>
    </row>
    <row r="3123" spans="1:12">
      <c r="A3123" s="10">
        <v>12305</v>
      </c>
      <c r="B3123" s="7" t="s">
        <v>137</v>
      </c>
      <c r="C3123" s="19" t="s">
        <v>2752</v>
      </c>
      <c r="D3123" s="610" t="str">
        <f t="shared" si="243"/>
        <v>Фото</v>
      </c>
      <c r="E3123" s="239" t="s">
        <v>351</v>
      </c>
      <c r="F3123" s="52">
        <v>8.5</v>
      </c>
      <c r="G3123" s="48">
        <f t="shared" si="244"/>
        <v>317.04999999999995</v>
      </c>
      <c r="H3123" s="77"/>
      <c r="I3123" s="47">
        <f t="shared" si="245"/>
        <v>0</v>
      </c>
      <c r="J3123" s="47" t="s">
        <v>5954</v>
      </c>
      <c r="K3123" s="610"/>
      <c r="L3123" s="3"/>
    </row>
    <row r="3124" spans="1:12">
      <c r="A3124" s="37">
        <v>24090</v>
      </c>
      <c r="B3124" s="24" t="s">
        <v>137</v>
      </c>
      <c r="C3124" s="18" t="s">
        <v>2753</v>
      </c>
      <c r="D3124" s="610" t="str">
        <f t="shared" si="243"/>
        <v>Фото</v>
      </c>
      <c r="E3124" s="239" t="s">
        <v>351</v>
      </c>
      <c r="F3124" s="65">
        <v>7</v>
      </c>
      <c r="G3124" s="48">
        <f t="shared" si="244"/>
        <v>261.09999999999997</v>
      </c>
      <c r="H3124" s="77"/>
      <c r="I3124" s="47">
        <f t="shared" si="245"/>
        <v>0</v>
      </c>
      <c r="J3124" s="47" t="s">
        <v>5952</v>
      </c>
      <c r="K3124" s="610"/>
      <c r="L3124" s="3"/>
    </row>
    <row r="3125" spans="1:12">
      <c r="A3125" s="10">
        <v>15275</v>
      </c>
      <c r="B3125" s="24" t="s">
        <v>137</v>
      </c>
      <c r="C3125" s="19" t="s">
        <v>2755</v>
      </c>
      <c r="D3125" s="610" t="str">
        <f t="shared" si="243"/>
        <v>Фото</v>
      </c>
      <c r="E3125" s="239" t="s">
        <v>351</v>
      </c>
      <c r="F3125" s="52">
        <v>7</v>
      </c>
      <c r="G3125" s="48">
        <f t="shared" si="244"/>
        <v>261.09999999999997</v>
      </c>
      <c r="H3125" s="75"/>
      <c r="I3125" s="47">
        <f t="shared" si="245"/>
        <v>0</v>
      </c>
      <c r="J3125" s="47" t="s">
        <v>5947</v>
      </c>
      <c r="K3125" s="610"/>
      <c r="L3125" s="3"/>
    </row>
    <row r="3126" spans="1:12">
      <c r="A3126" s="10">
        <v>15276</v>
      </c>
      <c r="B3126" s="347" t="s">
        <v>89</v>
      </c>
      <c r="C3126" s="19" t="s">
        <v>2756</v>
      </c>
      <c r="D3126" s="610" t="str">
        <f t="shared" si="243"/>
        <v>Фото</v>
      </c>
      <c r="E3126" s="239" t="s">
        <v>351</v>
      </c>
      <c r="F3126" s="52">
        <v>5</v>
      </c>
      <c r="G3126" s="48">
        <f t="shared" si="244"/>
        <v>186.5</v>
      </c>
      <c r="H3126" s="75"/>
      <c r="I3126" s="47">
        <f t="shared" si="245"/>
        <v>0</v>
      </c>
      <c r="J3126" s="47" t="s">
        <v>5948</v>
      </c>
      <c r="K3126" s="610"/>
      <c r="L3126" s="3"/>
    </row>
    <row r="3127" spans="1:12">
      <c r="A3127" s="6">
        <v>28272</v>
      </c>
      <c r="B3127" s="23" t="s">
        <v>137</v>
      </c>
      <c r="C3127" s="20" t="s">
        <v>1464</v>
      </c>
      <c r="D3127" s="610" t="str">
        <f t="shared" si="243"/>
        <v>Фото</v>
      </c>
      <c r="E3127" s="72" t="s">
        <v>351</v>
      </c>
      <c r="F3127" s="51">
        <v>9</v>
      </c>
      <c r="G3127" s="48">
        <f t="shared" si="244"/>
        <v>335.7</v>
      </c>
      <c r="H3127" s="77"/>
      <c r="I3127" s="47">
        <f t="shared" si="245"/>
        <v>0</v>
      </c>
      <c r="J3127" s="47" t="s">
        <v>5905</v>
      </c>
      <c r="K3127" s="610"/>
      <c r="L3127" s="3"/>
    </row>
    <row r="3128" spans="1:12">
      <c r="A3128" s="6">
        <v>28248</v>
      </c>
      <c r="B3128" s="23" t="s">
        <v>137</v>
      </c>
      <c r="C3128" s="17" t="s">
        <v>2299</v>
      </c>
      <c r="D3128" s="610" t="str">
        <f t="shared" si="243"/>
        <v>Фото</v>
      </c>
      <c r="E3128" s="569" t="s">
        <v>134</v>
      </c>
      <c r="F3128" s="51">
        <v>13</v>
      </c>
      <c r="G3128" s="48">
        <f t="shared" si="244"/>
        <v>484.9</v>
      </c>
      <c r="H3128" s="77"/>
      <c r="I3128" s="47">
        <f t="shared" si="245"/>
        <v>0</v>
      </c>
      <c r="J3128" s="47" t="s">
        <v>5906</v>
      </c>
      <c r="K3128" s="610"/>
      <c r="L3128" s="3"/>
    </row>
    <row r="3129" spans="1:12">
      <c r="A3129" s="37">
        <v>28313</v>
      </c>
      <c r="B3129" s="24" t="s">
        <v>137</v>
      </c>
      <c r="C3129" s="18" t="s">
        <v>3065</v>
      </c>
      <c r="D3129" s="610" t="str">
        <f t="shared" si="243"/>
        <v>Фото</v>
      </c>
      <c r="E3129" s="239" t="s">
        <v>351</v>
      </c>
      <c r="F3129" s="65">
        <v>24</v>
      </c>
      <c r="G3129" s="48">
        <f t="shared" si="244"/>
        <v>895.19999999999993</v>
      </c>
      <c r="H3129" s="77"/>
      <c r="I3129" s="47">
        <f t="shared" si="245"/>
        <v>0</v>
      </c>
      <c r="J3129" s="47" t="s">
        <v>5907</v>
      </c>
      <c r="K3129" s="610"/>
      <c r="L3129" s="3"/>
    </row>
    <row r="3130" spans="1:12">
      <c r="A3130" s="37">
        <v>12098</v>
      </c>
      <c r="B3130" s="9" t="s">
        <v>137</v>
      </c>
      <c r="C3130" s="18" t="s">
        <v>2493</v>
      </c>
      <c r="D3130" s="610" t="str">
        <f t="shared" si="243"/>
        <v>Фото</v>
      </c>
      <c r="E3130" s="239" t="s">
        <v>351</v>
      </c>
      <c r="F3130" s="65">
        <v>3</v>
      </c>
      <c r="G3130" s="48">
        <f t="shared" si="244"/>
        <v>111.89999999999999</v>
      </c>
      <c r="H3130" s="77"/>
      <c r="I3130" s="47">
        <f t="shared" si="245"/>
        <v>0</v>
      </c>
      <c r="J3130" s="47" t="s">
        <v>8223</v>
      </c>
      <c r="K3130" s="610"/>
      <c r="L3130" s="3"/>
    </row>
    <row r="3131" spans="1:12">
      <c r="A3131" s="37">
        <v>12117</v>
      </c>
      <c r="B3131" s="9" t="s">
        <v>137</v>
      </c>
      <c r="C3131" s="18" t="s">
        <v>2512</v>
      </c>
      <c r="D3131" s="610" t="str">
        <f t="shared" si="243"/>
        <v>Фото</v>
      </c>
      <c r="E3131" s="239" t="s">
        <v>351</v>
      </c>
      <c r="F3131" s="65">
        <v>2</v>
      </c>
      <c r="G3131" s="48">
        <f t="shared" si="244"/>
        <v>74.599999999999994</v>
      </c>
      <c r="H3131" s="77"/>
      <c r="I3131" s="47">
        <f t="shared" si="245"/>
        <v>0</v>
      </c>
      <c r="J3131" s="47" t="s">
        <v>8242</v>
      </c>
      <c r="K3131" s="610"/>
      <c r="L3131" s="3"/>
    </row>
    <row r="3132" spans="1:12">
      <c r="A3132" s="37">
        <v>24028</v>
      </c>
      <c r="B3132" s="24" t="s">
        <v>137</v>
      </c>
      <c r="C3132" s="481" t="s">
        <v>3405</v>
      </c>
      <c r="D3132" s="610" t="str">
        <f t="shared" si="243"/>
        <v>Фото</v>
      </c>
      <c r="E3132" s="235" t="s">
        <v>351</v>
      </c>
      <c r="F3132" s="65">
        <v>2</v>
      </c>
      <c r="G3132" s="48">
        <f t="shared" ref="G3132:G3163" si="246">I$2*F3132</f>
        <v>74.599999999999994</v>
      </c>
      <c r="H3132" s="77"/>
      <c r="I3132" s="47">
        <f t="shared" ref="I3132:I3163" si="247">F3132*H3132</f>
        <v>0</v>
      </c>
      <c r="J3132" s="47" t="s">
        <v>5908</v>
      </c>
      <c r="K3132" s="610"/>
      <c r="L3132" s="3"/>
    </row>
    <row r="3133" spans="1:12">
      <c r="A3133" s="6">
        <v>14407</v>
      </c>
      <c r="B3133" s="23" t="s">
        <v>137</v>
      </c>
      <c r="C3133" s="17" t="s">
        <v>2491</v>
      </c>
      <c r="D3133" s="610" t="str">
        <f t="shared" si="243"/>
        <v>Фото</v>
      </c>
      <c r="E3133" s="72" t="s">
        <v>351</v>
      </c>
      <c r="F3133" s="51">
        <v>3</v>
      </c>
      <c r="G3133" s="48">
        <f t="shared" si="246"/>
        <v>111.89999999999999</v>
      </c>
      <c r="H3133" s="77"/>
      <c r="I3133" s="47">
        <f t="shared" si="247"/>
        <v>0</v>
      </c>
      <c r="J3133" s="47" t="s">
        <v>5909</v>
      </c>
      <c r="K3133" s="610"/>
      <c r="L3133" s="3"/>
    </row>
    <row r="3134" spans="1:12">
      <c r="A3134" s="37">
        <v>24055</v>
      </c>
      <c r="B3134" s="24" t="s">
        <v>137</v>
      </c>
      <c r="C3134" s="18" t="s">
        <v>3083</v>
      </c>
      <c r="D3134" s="610" t="str">
        <f t="shared" si="243"/>
        <v>Фото</v>
      </c>
      <c r="E3134" s="239" t="s">
        <v>351</v>
      </c>
      <c r="F3134" s="49">
        <v>12</v>
      </c>
      <c r="G3134" s="48">
        <f t="shared" si="246"/>
        <v>447.59999999999997</v>
      </c>
      <c r="H3134" s="77"/>
      <c r="I3134" s="47">
        <f t="shared" si="247"/>
        <v>0</v>
      </c>
      <c r="J3134" s="47" t="s">
        <v>5910</v>
      </c>
      <c r="K3134" s="610"/>
      <c r="L3134" s="3"/>
    </row>
    <row r="3135" spans="1:12">
      <c r="A3135" s="10">
        <v>11235</v>
      </c>
      <c r="B3135" s="7" t="s">
        <v>137</v>
      </c>
      <c r="C3135" s="19" t="s">
        <v>2864</v>
      </c>
      <c r="D3135" s="610" t="str">
        <f t="shared" si="243"/>
        <v>Фото</v>
      </c>
      <c r="E3135" s="566" t="s">
        <v>351</v>
      </c>
      <c r="F3135" s="52">
        <v>11</v>
      </c>
      <c r="G3135" s="48">
        <f t="shared" si="246"/>
        <v>410.29999999999995</v>
      </c>
      <c r="H3135" s="75"/>
      <c r="I3135" s="47">
        <f t="shared" si="247"/>
        <v>0</v>
      </c>
      <c r="J3135" s="47" t="s">
        <v>5911</v>
      </c>
      <c r="K3135" s="610"/>
      <c r="L3135" s="3"/>
    </row>
    <row r="3136" spans="1:12">
      <c r="A3136" s="10">
        <v>28209</v>
      </c>
      <c r="B3136" s="24" t="s">
        <v>137</v>
      </c>
      <c r="C3136" s="19" t="s">
        <v>1465</v>
      </c>
      <c r="D3136" s="610" t="str">
        <f t="shared" si="243"/>
        <v>Фото</v>
      </c>
      <c r="E3136" s="239" t="s">
        <v>351</v>
      </c>
      <c r="F3136" s="52">
        <v>11</v>
      </c>
      <c r="G3136" s="48">
        <f t="shared" si="246"/>
        <v>410.29999999999995</v>
      </c>
      <c r="H3136" s="75"/>
      <c r="I3136" s="47">
        <f t="shared" si="247"/>
        <v>0</v>
      </c>
      <c r="J3136" s="47" t="s">
        <v>5912</v>
      </c>
      <c r="K3136" s="610"/>
      <c r="L3136" s="3"/>
    </row>
    <row r="3137" spans="1:12">
      <c r="A3137" s="37">
        <v>40685</v>
      </c>
      <c r="B3137" s="24" t="s">
        <v>137</v>
      </c>
      <c r="C3137" s="18" t="s">
        <v>2985</v>
      </c>
      <c r="D3137" s="610" t="str">
        <f t="shared" si="243"/>
        <v>Фото</v>
      </c>
      <c r="E3137" s="344" t="s">
        <v>351</v>
      </c>
      <c r="F3137" s="65">
        <v>10</v>
      </c>
      <c r="G3137" s="48">
        <f t="shared" si="246"/>
        <v>373</v>
      </c>
      <c r="H3137" s="77"/>
      <c r="I3137" s="47">
        <f t="shared" si="247"/>
        <v>0</v>
      </c>
      <c r="J3137" s="47" t="s">
        <v>5915</v>
      </c>
      <c r="K3137" s="610"/>
      <c r="L3137" s="3"/>
    </row>
    <row r="3138" spans="1:12">
      <c r="A3138" s="37">
        <v>11606</v>
      </c>
      <c r="B3138" s="7" t="s">
        <v>137</v>
      </c>
      <c r="C3138" s="18" t="s">
        <v>2986</v>
      </c>
      <c r="D3138" s="610" t="str">
        <f t="shared" si="243"/>
        <v>Фото</v>
      </c>
      <c r="E3138" s="228" t="s">
        <v>351</v>
      </c>
      <c r="F3138" s="65">
        <v>5.5</v>
      </c>
      <c r="G3138" s="48">
        <f t="shared" si="246"/>
        <v>205.14999999999998</v>
      </c>
      <c r="H3138" s="77"/>
      <c r="I3138" s="47">
        <f t="shared" si="247"/>
        <v>0</v>
      </c>
      <c r="J3138" s="47" t="s">
        <v>5916</v>
      </c>
      <c r="K3138" s="610"/>
      <c r="L3138" s="3"/>
    </row>
    <row r="3139" spans="1:12">
      <c r="A3139" s="2">
        <v>24023</v>
      </c>
      <c r="B3139" s="23" t="s">
        <v>137</v>
      </c>
      <c r="C3139" s="31" t="s">
        <v>2883</v>
      </c>
      <c r="D3139" s="610" t="str">
        <f t="shared" si="243"/>
        <v>Фото</v>
      </c>
      <c r="E3139" s="72" t="s">
        <v>351</v>
      </c>
      <c r="F3139" s="51">
        <v>4</v>
      </c>
      <c r="G3139" s="48">
        <f t="shared" si="246"/>
        <v>149.19999999999999</v>
      </c>
      <c r="H3139" s="73"/>
      <c r="I3139" s="47">
        <f t="shared" si="247"/>
        <v>0</v>
      </c>
      <c r="J3139" s="47" t="s">
        <v>4632</v>
      </c>
      <c r="K3139" s="610"/>
    </row>
    <row r="3140" spans="1:12">
      <c r="A3140" s="6">
        <v>34074</v>
      </c>
      <c r="B3140" s="23" t="s">
        <v>137</v>
      </c>
      <c r="C3140" s="31" t="s">
        <v>3782</v>
      </c>
      <c r="D3140" s="610" t="str">
        <f t="shared" si="243"/>
        <v>Фото</v>
      </c>
      <c r="E3140" s="72" t="s">
        <v>351</v>
      </c>
      <c r="F3140" s="51">
        <v>3.5</v>
      </c>
      <c r="G3140" s="48">
        <f t="shared" si="246"/>
        <v>130.54999999999998</v>
      </c>
      <c r="H3140" s="77"/>
      <c r="I3140" s="47">
        <f t="shared" si="247"/>
        <v>0</v>
      </c>
      <c r="J3140" s="47" t="s">
        <v>5917</v>
      </c>
      <c r="K3140" s="610"/>
      <c r="L3140" s="3"/>
    </row>
    <row r="3141" spans="1:12">
      <c r="A3141" s="37">
        <v>14417</v>
      </c>
      <c r="B3141" s="24" t="s">
        <v>137</v>
      </c>
      <c r="C3141" s="18" t="s">
        <v>1582</v>
      </c>
      <c r="D3141" s="610" t="str">
        <f t="shared" si="243"/>
        <v>Фото</v>
      </c>
      <c r="E3141" s="239" t="s">
        <v>351</v>
      </c>
      <c r="F3141" s="65">
        <v>16</v>
      </c>
      <c r="G3141" s="48">
        <f t="shared" si="246"/>
        <v>596.79999999999995</v>
      </c>
      <c r="H3141" s="77"/>
      <c r="I3141" s="47">
        <f t="shared" si="247"/>
        <v>0</v>
      </c>
      <c r="J3141" s="47" t="s">
        <v>5918</v>
      </c>
      <c r="K3141" s="610"/>
      <c r="L3141" s="3"/>
    </row>
    <row r="3142" spans="1:12">
      <c r="A3142" s="6">
        <v>11509</v>
      </c>
      <c r="B3142" s="2" t="s">
        <v>137</v>
      </c>
      <c r="C3142" s="31" t="s">
        <v>2300</v>
      </c>
      <c r="D3142" s="610" t="str">
        <f t="shared" si="243"/>
        <v>Фото</v>
      </c>
      <c r="E3142" s="227" t="s">
        <v>351</v>
      </c>
      <c r="F3142" s="51">
        <v>24</v>
      </c>
      <c r="G3142" s="48">
        <f t="shared" si="246"/>
        <v>895.19999999999993</v>
      </c>
      <c r="H3142" s="77"/>
      <c r="I3142" s="47">
        <f t="shared" si="247"/>
        <v>0</v>
      </c>
      <c r="J3142" s="47" t="s">
        <v>5919</v>
      </c>
      <c r="K3142" s="610"/>
      <c r="L3142" s="3"/>
    </row>
    <row r="3143" spans="1:12">
      <c r="A3143" s="6">
        <v>11661</v>
      </c>
      <c r="B3143" s="2" t="s">
        <v>137</v>
      </c>
      <c r="C3143" s="31" t="s">
        <v>1583</v>
      </c>
      <c r="D3143" s="610" t="str">
        <f t="shared" ref="D3143:D3206" si="248">HYPERLINK(J3143,"Фото")</f>
        <v>Фото</v>
      </c>
      <c r="E3143" s="227" t="s">
        <v>351</v>
      </c>
      <c r="F3143" s="51">
        <v>160</v>
      </c>
      <c r="G3143" s="48">
        <f t="shared" si="246"/>
        <v>5968</v>
      </c>
      <c r="H3143" s="77"/>
      <c r="I3143" s="47">
        <f t="shared" si="247"/>
        <v>0</v>
      </c>
      <c r="J3143" s="47" t="s">
        <v>6318</v>
      </c>
      <c r="K3143" s="610"/>
      <c r="L3143" s="3"/>
    </row>
    <row r="3144" spans="1:12">
      <c r="A3144" s="37">
        <v>24045</v>
      </c>
      <c r="B3144" s="24" t="s">
        <v>137</v>
      </c>
      <c r="C3144" s="21" t="s">
        <v>1466</v>
      </c>
      <c r="D3144" s="610" t="str">
        <f t="shared" si="248"/>
        <v>Фото</v>
      </c>
      <c r="E3144" s="239" t="s">
        <v>351</v>
      </c>
      <c r="F3144" s="65">
        <v>20</v>
      </c>
      <c r="G3144" s="48">
        <f t="shared" si="246"/>
        <v>746</v>
      </c>
      <c r="H3144" s="75"/>
      <c r="I3144" s="47">
        <f t="shared" si="247"/>
        <v>0</v>
      </c>
      <c r="J3144" s="47" t="s">
        <v>5920</v>
      </c>
      <c r="K3144" s="610"/>
      <c r="L3144" s="3"/>
    </row>
    <row r="3145" spans="1:12">
      <c r="A3145" s="37">
        <v>12170</v>
      </c>
      <c r="B3145" s="9" t="s">
        <v>137</v>
      </c>
      <c r="C3145" s="21" t="s">
        <v>4384</v>
      </c>
      <c r="D3145" s="610" t="str">
        <f t="shared" si="248"/>
        <v>Фото</v>
      </c>
      <c r="E3145" s="239" t="s">
        <v>351</v>
      </c>
      <c r="F3145" s="65">
        <v>35</v>
      </c>
      <c r="G3145" s="48">
        <f t="shared" si="246"/>
        <v>1305.5</v>
      </c>
      <c r="H3145" s="75"/>
      <c r="I3145" s="47">
        <f t="shared" si="247"/>
        <v>0</v>
      </c>
      <c r="J3145" s="47" t="s">
        <v>8288</v>
      </c>
      <c r="K3145" s="610"/>
      <c r="L3145" s="3"/>
    </row>
    <row r="3146" spans="1:12">
      <c r="A3146" s="10">
        <v>15281</v>
      </c>
      <c r="B3146" s="24" t="s">
        <v>137</v>
      </c>
      <c r="C3146" s="19" t="s">
        <v>3087</v>
      </c>
      <c r="D3146" s="610" t="str">
        <f t="shared" si="248"/>
        <v>Фото</v>
      </c>
      <c r="E3146" s="239" t="s">
        <v>351</v>
      </c>
      <c r="F3146" s="52">
        <v>14</v>
      </c>
      <c r="G3146" s="48">
        <f t="shared" si="246"/>
        <v>522.19999999999993</v>
      </c>
      <c r="H3146" s="75"/>
      <c r="I3146" s="47">
        <f t="shared" si="247"/>
        <v>0</v>
      </c>
      <c r="J3146" s="47" t="s">
        <v>5921</v>
      </c>
      <c r="K3146" s="610"/>
      <c r="L3146" s="3"/>
    </row>
    <row r="3147" spans="1:12">
      <c r="A3147" s="37">
        <v>40665</v>
      </c>
      <c r="B3147" s="24" t="s">
        <v>137</v>
      </c>
      <c r="C3147" s="18" t="s">
        <v>3639</v>
      </c>
      <c r="D3147" s="610" t="str">
        <f t="shared" si="248"/>
        <v>Фото</v>
      </c>
      <c r="E3147" s="235" t="s">
        <v>351</v>
      </c>
      <c r="F3147" s="65">
        <v>16</v>
      </c>
      <c r="G3147" s="48">
        <f t="shared" si="246"/>
        <v>596.79999999999995</v>
      </c>
      <c r="H3147" s="77"/>
      <c r="I3147" s="47">
        <f t="shared" si="247"/>
        <v>0</v>
      </c>
      <c r="J3147" s="47" t="s">
        <v>5922</v>
      </c>
      <c r="K3147" s="610"/>
      <c r="L3147" s="3"/>
    </row>
    <row r="3148" spans="1:12">
      <c r="A3148" s="37">
        <v>24080</v>
      </c>
      <c r="B3148" s="24" t="s">
        <v>137</v>
      </c>
      <c r="C3148" s="18" t="s">
        <v>3099</v>
      </c>
      <c r="D3148" s="610" t="str">
        <f t="shared" si="248"/>
        <v>Фото</v>
      </c>
      <c r="E3148" s="239" t="s">
        <v>351</v>
      </c>
      <c r="F3148" s="65">
        <v>7</v>
      </c>
      <c r="G3148" s="48">
        <f t="shared" si="246"/>
        <v>261.09999999999997</v>
      </c>
      <c r="H3148" s="75"/>
      <c r="I3148" s="47">
        <f t="shared" si="247"/>
        <v>0</v>
      </c>
      <c r="J3148" s="47" t="s">
        <v>5923</v>
      </c>
      <c r="K3148" s="610"/>
      <c r="L3148" s="3"/>
    </row>
    <row r="3149" spans="1:12">
      <c r="A3149" s="37">
        <v>12120</v>
      </c>
      <c r="B3149" s="9" t="s">
        <v>137</v>
      </c>
      <c r="C3149" s="18" t="s">
        <v>3100</v>
      </c>
      <c r="D3149" s="610" t="str">
        <f t="shared" si="248"/>
        <v>Фото</v>
      </c>
      <c r="E3149" s="239" t="s">
        <v>351</v>
      </c>
      <c r="F3149" s="65">
        <v>2</v>
      </c>
      <c r="G3149" s="48">
        <f t="shared" si="246"/>
        <v>74.599999999999994</v>
      </c>
      <c r="H3149" s="75"/>
      <c r="I3149" s="47">
        <f t="shared" si="247"/>
        <v>0</v>
      </c>
      <c r="J3149" s="47" t="s">
        <v>8626</v>
      </c>
      <c r="K3149" s="610"/>
      <c r="L3149" s="3"/>
    </row>
    <row r="3150" spans="1:12">
      <c r="A3150" s="37">
        <v>40589</v>
      </c>
      <c r="B3150" s="7" t="s">
        <v>137</v>
      </c>
      <c r="C3150" s="18" t="s">
        <v>547</v>
      </c>
      <c r="D3150" s="610" t="str">
        <f t="shared" si="248"/>
        <v>Фото</v>
      </c>
      <c r="E3150" s="239" t="s">
        <v>351</v>
      </c>
      <c r="F3150" s="65">
        <v>0.5</v>
      </c>
      <c r="G3150" s="48">
        <f t="shared" si="246"/>
        <v>18.649999999999999</v>
      </c>
      <c r="H3150" s="75"/>
      <c r="I3150" s="47">
        <f t="shared" si="247"/>
        <v>0</v>
      </c>
      <c r="J3150" s="47" t="s">
        <v>5924</v>
      </c>
      <c r="K3150" s="610"/>
      <c r="L3150" s="3"/>
    </row>
    <row r="3151" spans="1:12">
      <c r="A3151" s="37">
        <v>12097</v>
      </c>
      <c r="B3151" s="7" t="s">
        <v>137</v>
      </c>
      <c r="C3151" s="18" t="s">
        <v>2490</v>
      </c>
      <c r="D3151" s="610" t="str">
        <f t="shared" si="248"/>
        <v>Фото</v>
      </c>
      <c r="E3151" s="239" t="s">
        <v>351</v>
      </c>
      <c r="F3151" s="65">
        <v>4</v>
      </c>
      <c r="G3151" s="48">
        <f t="shared" si="246"/>
        <v>149.19999999999999</v>
      </c>
      <c r="H3151" s="75"/>
      <c r="I3151" s="47">
        <f t="shared" si="247"/>
        <v>0</v>
      </c>
      <c r="J3151" s="47" t="s">
        <v>8222</v>
      </c>
      <c r="K3151" s="610"/>
      <c r="L3151" s="3"/>
    </row>
    <row r="3152" spans="1:12">
      <c r="A3152" s="37">
        <v>11510</v>
      </c>
      <c r="B3152" s="7" t="s">
        <v>137</v>
      </c>
      <c r="C3152" s="18" t="s">
        <v>2301</v>
      </c>
      <c r="D3152" s="610" t="str">
        <f t="shared" si="248"/>
        <v>Фото</v>
      </c>
      <c r="E3152" s="228" t="s">
        <v>351</v>
      </c>
      <c r="F3152" s="65">
        <v>18</v>
      </c>
      <c r="G3152" s="48">
        <f t="shared" si="246"/>
        <v>671.4</v>
      </c>
      <c r="H3152" s="77"/>
      <c r="I3152" s="47">
        <f t="shared" si="247"/>
        <v>0</v>
      </c>
      <c r="J3152" s="47" t="s">
        <v>5925</v>
      </c>
      <c r="K3152" s="610"/>
      <c r="L3152" s="3"/>
    </row>
    <row r="3153" spans="1:12">
      <c r="A3153" s="6">
        <v>24049</v>
      </c>
      <c r="B3153" s="2" t="s">
        <v>137</v>
      </c>
      <c r="C3153" s="31" t="s">
        <v>564</v>
      </c>
      <c r="D3153" s="610" t="str">
        <f t="shared" si="248"/>
        <v>Фото</v>
      </c>
      <c r="E3153" s="72" t="s">
        <v>351</v>
      </c>
      <c r="F3153" s="51">
        <v>3</v>
      </c>
      <c r="G3153" s="48">
        <f t="shared" si="246"/>
        <v>111.89999999999999</v>
      </c>
      <c r="H3153" s="75"/>
      <c r="I3153" s="47">
        <f t="shared" si="247"/>
        <v>0</v>
      </c>
      <c r="J3153" s="47" t="s">
        <v>5927</v>
      </c>
      <c r="K3153" s="610"/>
      <c r="L3153" s="3"/>
    </row>
    <row r="3154" spans="1:12">
      <c r="A3154" s="6">
        <v>34036</v>
      </c>
      <c r="B3154" s="23" t="s">
        <v>137</v>
      </c>
      <c r="C3154" s="31" t="s">
        <v>1467</v>
      </c>
      <c r="D3154" s="610" t="str">
        <f t="shared" si="248"/>
        <v>Фото</v>
      </c>
      <c r="E3154" s="72" t="s">
        <v>351</v>
      </c>
      <c r="F3154" s="51">
        <v>6.5</v>
      </c>
      <c r="G3154" s="48">
        <f t="shared" si="246"/>
        <v>242.45</v>
      </c>
      <c r="H3154" s="77"/>
      <c r="I3154" s="47">
        <f t="shared" si="247"/>
        <v>0</v>
      </c>
      <c r="J3154" s="47" t="s">
        <v>5928</v>
      </c>
      <c r="K3154" s="610"/>
      <c r="L3154" s="3"/>
    </row>
    <row r="3155" spans="1:12">
      <c r="A3155" s="6">
        <v>12982</v>
      </c>
      <c r="B3155" s="23" t="s">
        <v>137</v>
      </c>
      <c r="C3155" s="31" t="s">
        <v>3437</v>
      </c>
      <c r="D3155" s="610" t="str">
        <f t="shared" si="248"/>
        <v>Фото</v>
      </c>
      <c r="E3155" s="72" t="s">
        <v>351</v>
      </c>
      <c r="F3155" s="51">
        <v>3</v>
      </c>
      <c r="G3155" s="48">
        <f t="shared" si="246"/>
        <v>111.89999999999999</v>
      </c>
      <c r="H3155" s="77"/>
      <c r="I3155" s="47">
        <f t="shared" si="247"/>
        <v>0</v>
      </c>
      <c r="J3155" s="47" t="s">
        <v>8704</v>
      </c>
      <c r="K3155" s="610"/>
      <c r="L3155" s="3"/>
    </row>
    <row r="3156" spans="1:12">
      <c r="A3156" s="37">
        <v>24050</v>
      </c>
      <c r="B3156" s="24" t="s">
        <v>137</v>
      </c>
      <c r="C3156" s="18" t="s">
        <v>2824</v>
      </c>
      <c r="D3156" s="610" t="str">
        <f t="shared" si="248"/>
        <v>Фото</v>
      </c>
      <c r="E3156" s="239" t="s">
        <v>351</v>
      </c>
      <c r="F3156" s="49">
        <v>28</v>
      </c>
      <c r="G3156" s="48">
        <f t="shared" si="246"/>
        <v>1044.3999999999999</v>
      </c>
      <c r="H3156" s="77"/>
      <c r="I3156" s="47">
        <f t="shared" si="247"/>
        <v>0</v>
      </c>
      <c r="J3156" s="47" t="s">
        <v>5914</v>
      </c>
      <c r="K3156" s="610"/>
      <c r="L3156" s="3"/>
    </row>
    <row r="3157" spans="1:12">
      <c r="A3157" s="37">
        <v>40310</v>
      </c>
      <c r="B3157" s="24" t="s">
        <v>137</v>
      </c>
      <c r="C3157" s="18" t="s">
        <v>3656</v>
      </c>
      <c r="D3157" s="610" t="str">
        <f t="shared" si="248"/>
        <v>Фото</v>
      </c>
      <c r="E3157" s="239" t="s">
        <v>351</v>
      </c>
      <c r="F3157" s="65">
        <v>6</v>
      </c>
      <c r="G3157" s="48">
        <f t="shared" si="246"/>
        <v>223.79999999999998</v>
      </c>
      <c r="H3157" s="75"/>
      <c r="I3157" s="47">
        <f t="shared" si="247"/>
        <v>0</v>
      </c>
      <c r="J3157" s="47" t="s">
        <v>5926</v>
      </c>
      <c r="K3157" s="610"/>
      <c r="L3157" s="3"/>
    </row>
    <row r="3158" spans="1:12">
      <c r="A3158" s="37">
        <v>24051</v>
      </c>
      <c r="B3158" s="24" t="s">
        <v>137</v>
      </c>
      <c r="C3158" s="18" t="s">
        <v>2825</v>
      </c>
      <c r="D3158" s="610" t="str">
        <f t="shared" si="248"/>
        <v>Фото</v>
      </c>
      <c r="E3158" s="239" t="s">
        <v>351</v>
      </c>
      <c r="F3158" s="49">
        <v>30</v>
      </c>
      <c r="G3158" s="48">
        <f t="shared" si="246"/>
        <v>1119</v>
      </c>
      <c r="H3158" s="77"/>
      <c r="I3158" s="47">
        <f t="shared" si="247"/>
        <v>0</v>
      </c>
      <c r="J3158" s="47" t="s">
        <v>5913</v>
      </c>
      <c r="K3158" s="610"/>
      <c r="L3158" s="3"/>
    </row>
    <row r="3159" spans="1:12">
      <c r="A3159" s="37">
        <v>12809</v>
      </c>
      <c r="B3159" s="24" t="s">
        <v>137</v>
      </c>
      <c r="C3159" s="18" t="s">
        <v>2826</v>
      </c>
      <c r="D3159" s="610" t="str">
        <f t="shared" si="248"/>
        <v>Фото</v>
      </c>
      <c r="E3159" s="239" t="s">
        <v>351</v>
      </c>
      <c r="F3159" s="49">
        <v>30</v>
      </c>
      <c r="G3159" s="48">
        <f t="shared" si="246"/>
        <v>1119</v>
      </c>
      <c r="H3159" s="77"/>
      <c r="I3159" s="47">
        <f t="shared" si="247"/>
        <v>0</v>
      </c>
      <c r="J3159" s="47" t="s">
        <v>8544</v>
      </c>
      <c r="K3159" s="610"/>
      <c r="L3159" s="3"/>
    </row>
    <row r="3160" spans="1:12">
      <c r="A3160" s="37">
        <v>12810</v>
      </c>
      <c r="B3160" s="24" t="s">
        <v>137</v>
      </c>
      <c r="C3160" s="18" t="s">
        <v>2827</v>
      </c>
      <c r="D3160" s="610" t="str">
        <f t="shared" si="248"/>
        <v>Фото</v>
      </c>
      <c r="E3160" s="228" t="s">
        <v>351</v>
      </c>
      <c r="F3160" s="49">
        <v>28</v>
      </c>
      <c r="G3160" s="48">
        <f t="shared" si="246"/>
        <v>1044.3999999999999</v>
      </c>
      <c r="H3160" s="77"/>
      <c r="I3160" s="47">
        <f t="shared" si="247"/>
        <v>0</v>
      </c>
      <c r="J3160" s="47" t="s">
        <v>8545</v>
      </c>
      <c r="K3160" s="610"/>
      <c r="L3160" s="3"/>
    </row>
    <row r="3161" spans="1:12">
      <c r="A3161" s="37">
        <v>40260</v>
      </c>
      <c r="B3161" s="24" t="s">
        <v>137</v>
      </c>
      <c r="C3161" s="21" t="s">
        <v>1468</v>
      </c>
      <c r="D3161" s="610" t="str">
        <f t="shared" si="248"/>
        <v>Фото</v>
      </c>
      <c r="E3161" s="235" t="s">
        <v>351</v>
      </c>
      <c r="F3161" s="65">
        <v>4.5</v>
      </c>
      <c r="G3161" s="48">
        <f t="shared" si="246"/>
        <v>167.85</v>
      </c>
      <c r="H3161" s="77"/>
      <c r="I3161" s="47">
        <f t="shared" si="247"/>
        <v>0</v>
      </c>
      <c r="J3161" s="47" t="s">
        <v>5929</v>
      </c>
      <c r="K3161" s="610"/>
      <c r="L3161" s="3"/>
    </row>
    <row r="3162" spans="1:12">
      <c r="A3162" s="37">
        <v>24052</v>
      </c>
      <c r="B3162" s="24" t="s">
        <v>137</v>
      </c>
      <c r="C3162" s="18" t="s">
        <v>4166</v>
      </c>
      <c r="D3162" s="610" t="str">
        <f t="shared" si="248"/>
        <v>Фото</v>
      </c>
      <c r="E3162" s="239" t="s">
        <v>351</v>
      </c>
      <c r="F3162" s="49">
        <v>10</v>
      </c>
      <c r="G3162" s="48">
        <f t="shared" si="246"/>
        <v>373</v>
      </c>
      <c r="H3162" s="77"/>
      <c r="I3162" s="47">
        <f t="shared" si="247"/>
        <v>0</v>
      </c>
      <c r="J3162" s="47" t="s">
        <v>5930</v>
      </c>
      <c r="K3162" s="610"/>
      <c r="L3162" s="3"/>
    </row>
    <row r="3163" spans="1:12">
      <c r="A3163" s="37">
        <v>12299</v>
      </c>
      <c r="B3163" s="24" t="s">
        <v>137</v>
      </c>
      <c r="C3163" s="18" t="s">
        <v>4167</v>
      </c>
      <c r="D3163" s="610" t="str">
        <f t="shared" si="248"/>
        <v>Фото</v>
      </c>
      <c r="E3163" s="533" t="s">
        <v>134</v>
      </c>
      <c r="F3163" s="49">
        <v>11</v>
      </c>
      <c r="G3163" s="48">
        <f t="shared" si="246"/>
        <v>410.29999999999995</v>
      </c>
      <c r="H3163" s="77"/>
      <c r="I3163" s="47">
        <f t="shared" si="247"/>
        <v>0</v>
      </c>
      <c r="J3163" s="47" t="s">
        <v>8574</v>
      </c>
      <c r="K3163" s="610"/>
      <c r="L3163" s="3"/>
    </row>
    <row r="3164" spans="1:12">
      <c r="A3164" s="37">
        <v>24054</v>
      </c>
      <c r="B3164" s="24" t="s">
        <v>137</v>
      </c>
      <c r="C3164" s="21" t="s">
        <v>4168</v>
      </c>
      <c r="D3164" s="610" t="str">
        <f t="shared" si="248"/>
        <v>Фото</v>
      </c>
      <c r="E3164" s="239" t="s">
        <v>351</v>
      </c>
      <c r="F3164" s="49">
        <v>22</v>
      </c>
      <c r="G3164" s="48">
        <f t="shared" ref="G3164:G3195" si="249">I$2*F3164</f>
        <v>820.59999999999991</v>
      </c>
      <c r="H3164" s="77"/>
      <c r="I3164" s="47">
        <f t="shared" ref="I3164:I3183" si="250">F3164*H3164</f>
        <v>0</v>
      </c>
      <c r="J3164" s="47" t="s">
        <v>5931</v>
      </c>
      <c r="K3164" s="610"/>
      <c r="L3164" s="3"/>
    </row>
    <row r="3165" spans="1:12">
      <c r="A3165" s="37">
        <v>11817</v>
      </c>
      <c r="B3165" s="7" t="s">
        <v>137</v>
      </c>
      <c r="C3165" s="21" t="s">
        <v>2302</v>
      </c>
      <c r="D3165" s="610" t="str">
        <f t="shared" si="248"/>
        <v>Фото</v>
      </c>
      <c r="E3165" s="228" t="s">
        <v>351</v>
      </c>
      <c r="F3165" s="49">
        <v>11</v>
      </c>
      <c r="G3165" s="48">
        <f t="shared" si="249"/>
        <v>410.29999999999995</v>
      </c>
      <c r="H3165" s="77"/>
      <c r="I3165" s="47">
        <f t="shared" si="250"/>
        <v>0</v>
      </c>
      <c r="J3165" s="47" t="s">
        <v>7690</v>
      </c>
      <c r="K3165" s="610"/>
      <c r="L3165" s="3"/>
    </row>
    <row r="3166" spans="1:12">
      <c r="A3166" s="6">
        <v>34161</v>
      </c>
      <c r="B3166" s="23" t="s">
        <v>137</v>
      </c>
      <c r="C3166" s="31" t="s">
        <v>4170</v>
      </c>
      <c r="D3166" s="610" t="str">
        <f t="shared" si="248"/>
        <v>Фото</v>
      </c>
      <c r="E3166" s="72" t="s">
        <v>351</v>
      </c>
      <c r="F3166" s="51">
        <v>5</v>
      </c>
      <c r="G3166" s="48">
        <f t="shared" si="249"/>
        <v>186.5</v>
      </c>
      <c r="H3166" s="77"/>
      <c r="I3166" s="47">
        <f t="shared" si="250"/>
        <v>0</v>
      </c>
      <c r="J3166" s="47" t="s">
        <v>5964</v>
      </c>
      <c r="K3166" s="610"/>
      <c r="L3166" s="3"/>
    </row>
    <row r="3167" spans="1:12">
      <c r="A3167" s="37">
        <v>24057</v>
      </c>
      <c r="B3167" s="24" t="s">
        <v>137</v>
      </c>
      <c r="C3167" s="18" t="s">
        <v>4169</v>
      </c>
      <c r="D3167" s="610" t="str">
        <f t="shared" si="248"/>
        <v>Фото</v>
      </c>
      <c r="E3167" s="239" t="s">
        <v>351</v>
      </c>
      <c r="F3167" s="65">
        <v>6</v>
      </c>
      <c r="G3167" s="48">
        <f t="shared" si="249"/>
        <v>223.79999999999998</v>
      </c>
      <c r="H3167" s="77"/>
      <c r="I3167" s="47">
        <f t="shared" si="250"/>
        <v>0</v>
      </c>
      <c r="J3167" s="47" t="s">
        <v>5962</v>
      </c>
      <c r="K3167" s="610"/>
      <c r="L3167" s="3"/>
    </row>
    <row r="3168" spans="1:12">
      <c r="A3168" s="37">
        <v>24058</v>
      </c>
      <c r="B3168" s="24" t="s">
        <v>137</v>
      </c>
      <c r="C3168" s="18" t="s">
        <v>4171</v>
      </c>
      <c r="D3168" s="610" t="str">
        <f t="shared" si="248"/>
        <v>Фото</v>
      </c>
      <c r="E3168" s="239" t="s">
        <v>351</v>
      </c>
      <c r="F3168" s="65">
        <v>6</v>
      </c>
      <c r="G3168" s="48">
        <f t="shared" si="249"/>
        <v>223.79999999999998</v>
      </c>
      <c r="H3168" s="75"/>
      <c r="I3168" s="47">
        <f t="shared" si="250"/>
        <v>0</v>
      </c>
      <c r="J3168" s="47" t="s">
        <v>5963</v>
      </c>
      <c r="K3168" s="610"/>
      <c r="L3168" s="3"/>
    </row>
    <row r="3169" spans="1:12">
      <c r="A3169" s="37">
        <v>24059</v>
      </c>
      <c r="B3169" s="347" t="s">
        <v>89</v>
      </c>
      <c r="C3169" s="18" t="s">
        <v>1469</v>
      </c>
      <c r="D3169" s="610" t="str">
        <f t="shared" si="248"/>
        <v>Фото</v>
      </c>
      <c r="E3169" s="239" t="s">
        <v>351</v>
      </c>
      <c r="F3169" s="49">
        <v>3.5</v>
      </c>
      <c r="G3169" s="48">
        <f t="shared" si="249"/>
        <v>130.54999999999998</v>
      </c>
      <c r="H3169" s="77"/>
      <c r="I3169" s="47">
        <f t="shared" si="250"/>
        <v>0</v>
      </c>
      <c r="J3169" s="47" t="s">
        <v>8041</v>
      </c>
      <c r="K3169" s="610"/>
      <c r="L3169" s="3"/>
    </row>
    <row r="3170" spans="1:12">
      <c r="A3170" s="37">
        <v>24061</v>
      </c>
      <c r="B3170" s="24" t="s">
        <v>137</v>
      </c>
      <c r="C3170" s="18" t="s">
        <v>3015</v>
      </c>
      <c r="D3170" s="610" t="str">
        <f t="shared" si="248"/>
        <v>Фото</v>
      </c>
      <c r="E3170" s="239" t="s">
        <v>351</v>
      </c>
      <c r="F3170" s="65">
        <v>2.5</v>
      </c>
      <c r="G3170" s="48">
        <f t="shared" si="249"/>
        <v>93.25</v>
      </c>
      <c r="H3170" s="77"/>
      <c r="I3170" s="47">
        <f t="shared" si="250"/>
        <v>0</v>
      </c>
      <c r="J3170" s="47" t="s">
        <v>5966</v>
      </c>
      <c r="K3170" s="610"/>
      <c r="L3170" s="3"/>
    </row>
    <row r="3171" spans="1:12">
      <c r="A3171" s="37">
        <v>24060</v>
      </c>
      <c r="B3171" s="24" t="s">
        <v>137</v>
      </c>
      <c r="C3171" s="18" t="s">
        <v>1470</v>
      </c>
      <c r="D3171" s="610" t="str">
        <f t="shared" si="248"/>
        <v>Фото</v>
      </c>
      <c r="E3171" s="239" t="s">
        <v>351</v>
      </c>
      <c r="F3171" s="65">
        <v>15</v>
      </c>
      <c r="G3171" s="48">
        <f t="shared" si="249"/>
        <v>559.5</v>
      </c>
      <c r="H3171" s="77"/>
      <c r="I3171" s="47">
        <f t="shared" si="250"/>
        <v>0</v>
      </c>
      <c r="J3171" s="47" t="s">
        <v>5950</v>
      </c>
      <c r="K3171" s="610"/>
      <c r="L3171" s="3"/>
    </row>
    <row r="3172" spans="1:12">
      <c r="A3172" s="37">
        <v>13707</v>
      </c>
      <c r="B3172" s="24" t="s">
        <v>137</v>
      </c>
      <c r="C3172" s="18" t="s">
        <v>4081</v>
      </c>
      <c r="D3172" s="610" t="str">
        <f t="shared" si="248"/>
        <v>Фото</v>
      </c>
      <c r="E3172" s="239" t="s">
        <v>351</v>
      </c>
      <c r="F3172" s="65">
        <v>15</v>
      </c>
      <c r="G3172" s="48">
        <f t="shared" si="249"/>
        <v>559.5</v>
      </c>
      <c r="H3172" s="77"/>
      <c r="I3172" s="47">
        <f t="shared" si="250"/>
        <v>0</v>
      </c>
      <c r="J3172" s="47" t="s">
        <v>8727</v>
      </c>
      <c r="K3172" s="610"/>
      <c r="L3172" s="3"/>
    </row>
    <row r="3173" spans="1:12" ht="14.4">
      <c r="A3173" s="34">
        <v>11380</v>
      </c>
      <c r="B3173" s="24" t="s">
        <v>137</v>
      </c>
      <c r="C3173" s="18" t="s">
        <v>4082</v>
      </c>
      <c r="D3173" s="610" t="str">
        <f t="shared" si="248"/>
        <v>Фото</v>
      </c>
      <c r="E3173" s="227" t="s">
        <v>351</v>
      </c>
      <c r="F3173" s="50">
        <v>1</v>
      </c>
      <c r="G3173" s="48">
        <f t="shared" si="249"/>
        <v>37.299999999999997</v>
      </c>
      <c r="H3173" s="73"/>
      <c r="I3173" s="47">
        <f t="shared" si="250"/>
        <v>0</v>
      </c>
      <c r="J3173" s="47" t="s">
        <v>5972</v>
      </c>
      <c r="K3173" s="610"/>
      <c r="L3173" s="87"/>
    </row>
    <row r="3174" spans="1:12" ht="14.4">
      <c r="A3174" s="34">
        <v>12052</v>
      </c>
      <c r="B3174" s="7" t="s">
        <v>137</v>
      </c>
      <c r="C3174" s="18" t="s">
        <v>2461</v>
      </c>
      <c r="D3174" s="610" t="str">
        <f t="shared" si="248"/>
        <v>Фото</v>
      </c>
      <c r="E3174" s="227" t="s">
        <v>351</v>
      </c>
      <c r="F3174" s="50">
        <v>1.8</v>
      </c>
      <c r="G3174" s="48">
        <f t="shared" si="249"/>
        <v>67.14</v>
      </c>
      <c r="H3174" s="73"/>
      <c r="I3174" s="47">
        <f t="shared" si="250"/>
        <v>0</v>
      </c>
      <c r="J3174" s="47" t="s">
        <v>8071</v>
      </c>
      <c r="K3174" s="610"/>
      <c r="L3174" s="87"/>
    </row>
    <row r="3175" spans="1:12">
      <c r="A3175" s="37">
        <v>12309</v>
      </c>
      <c r="B3175" s="7" t="s">
        <v>137</v>
      </c>
      <c r="C3175" s="18" t="s">
        <v>405</v>
      </c>
      <c r="D3175" s="610" t="str">
        <f t="shared" si="248"/>
        <v>Фото</v>
      </c>
      <c r="E3175" s="239" t="s">
        <v>351</v>
      </c>
      <c r="F3175" s="65">
        <v>1.3</v>
      </c>
      <c r="G3175" s="48">
        <f t="shared" si="249"/>
        <v>48.489999999999995</v>
      </c>
      <c r="H3175" s="77"/>
      <c r="I3175" s="47">
        <f t="shared" si="250"/>
        <v>0</v>
      </c>
      <c r="J3175" s="47" t="s">
        <v>5968</v>
      </c>
      <c r="K3175" s="610"/>
      <c r="L3175" s="3"/>
    </row>
    <row r="3176" spans="1:12">
      <c r="A3176" s="37">
        <v>40663</v>
      </c>
      <c r="B3176" s="24" t="s">
        <v>137</v>
      </c>
      <c r="C3176" s="18" t="s">
        <v>3830</v>
      </c>
      <c r="D3176" s="610" t="str">
        <f t="shared" si="248"/>
        <v>Фото</v>
      </c>
      <c r="E3176" s="239" t="s">
        <v>351</v>
      </c>
      <c r="F3176" s="65">
        <v>3</v>
      </c>
      <c r="G3176" s="48">
        <f t="shared" si="249"/>
        <v>111.89999999999999</v>
      </c>
      <c r="H3176" s="77"/>
      <c r="I3176" s="47">
        <f t="shared" si="250"/>
        <v>0</v>
      </c>
      <c r="J3176" s="47" t="s">
        <v>5967</v>
      </c>
      <c r="K3176" s="610"/>
      <c r="L3176" s="3"/>
    </row>
    <row r="3177" spans="1:12">
      <c r="A3177" s="37">
        <v>12433</v>
      </c>
      <c r="B3177" s="7" t="s">
        <v>137</v>
      </c>
      <c r="C3177" s="18" t="s">
        <v>414</v>
      </c>
      <c r="D3177" s="610" t="str">
        <f t="shared" si="248"/>
        <v>Фото</v>
      </c>
      <c r="E3177" s="239" t="s">
        <v>351</v>
      </c>
      <c r="F3177" s="65">
        <v>1.5</v>
      </c>
      <c r="G3177" s="48">
        <f t="shared" si="249"/>
        <v>55.949999999999996</v>
      </c>
      <c r="H3177" s="77"/>
      <c r="I3177" s="47">
        <f t="shared" si="250"/>
        <v>0</v>
      </c>
      <c r="J3177" s="47" t="s">
        <v>5969</v>
      </c>
      <c r="K3177" s="610"/>
      <c r="L3177" s="3"/>
    </row>
    <row r="3178" spans="1:12">
      <c r="A3178" s="37">
        <v>12628</v>
      </c>
      <c r="B3178" s="7" t="s">
        <v>137</v>
      </c>
      <c r="C3178" s="18" t="s">
        <v>2642</v>
      </c>
      <c r="D3178" s="610" t="str">
        <f t="shared" si="248"/>
        <v>Фото</v>
      </c>
      <c r="E3178" s="239" t="s">
        <v>351</v>
      </c>
      <c r="F3178" s="65">
        <v>2.5</v>
      </c>
      <c r="G3178" s="48">
        <f t="shared" si="249"/>
        <v>93.25</v>
      </c>
      <c r="H3178" s="77"/>
      <c r="I3178" s="47">
        <f t="shared" si="250"/>
        <v>0</v>
      </c>
      <c r="J3178" s="47" t="s">
        <v>8357</v>
      </c>
      <c r="K3178" s="610"/>
      <c r="L3178" s="3"/>
    </row>
    <row r="3179" spans="1:12">
      <c r="A3179" s="37">
        <v>17205</v>
      </c>
      <c r="B3179" s="7" t="s">
        <v>137</v>
      </c>
      <c r="C3179" s="21" t="s">
        <v>3455</v>
      </c>
      <c r="D3179" s="610" t="str">
        <f t="shared" si="248"/>
        <v>Фото</v>
      </c>
      <c r="E3179" s="239" t="s">
        <v>351</v>
      </c>
      <c r="F3179" s="65">
        <v>0.8</v>
      </c>
      <c r="G3179" s="48">
        <f t="shared" si="249"/>
        <v>29.84</v>
      </c>
      <c r="H3179" s="77"/>
      <c r="I3179" s="47">
        <f t="shared" si="250"/>
        <v>0</v>
      </c>
      <c r="J3179" s="47" t="s">
        <v>8025</v>
      </c>
      <c r="K3179" s="610"/>
      <c r="L3179" s="3"/>
    </row>
    <row r="3180" spans="1:12">
      <c r="A3180" s="8">
        <v>15283</v>
      </c>
      <c r="B3180" s="23" t="s">
        <v>137</v>
      </c>
      <c r="C3180" s="20" t="s">
        <v>1471</v>
      </c>
      <c r="D3180" s="610" t="str">
        <f t="shared" si="248"/>
        <v>Фото</v>
      </c>
      <c r="E3180" s="346" t="s">
        <v>351</v>
      </c>
      <c r="F3180" s="51">
        <v>24</v>
      </c>
      <c r="G3180" s="48">
        <f t="shared" si="249"/>
        <v>895.19999999999993</v>
      </c>
      <c r="H3180" s="75"/>
      <c r="I3180" s="47">
        <f t="shared" si="250"/>
        <v>0</v>
      </c>
      <c r="J3180" s="47" t="s">
        <v>5941</v>
      </c>
      <c r="K3180" s="610"/>
      <c r="L3180" s="3"/>
    </row>
    <row r="3181" spans="1:12">
      <c r="A3181" s="6">
        <v>34162</v>
      </c>
      <c r="B3181" s="347" t="s">
        <v>89</v>
      </c>
      <c r="C3181" s="20" t="s">
        <v>1471</v>
      </c>
      <c r="D3181" s="610" t="str">
        <f t="shared" si="248"/>
        <v>Фото</v>
      </c>
      <c r="E3181" s="508" t="s">
        <v>351</v>
      </c>
      <c r="F3181" s="51">
        <v>24</v>
      </c>
      <c r="G3181" s="48">
        <f t="shared" si="249"/>
        <v>895.19999999999993</v>
      </c>
      <c r="H3181" s="77"/>
      <c r="I3181" s="47">
        <f t="shared" si="250"/>
        <v>0</v>
      </c>
      <c r="J3181" s="47" t="s">
        <v>5940</v>
      </c>
      <c r="K3181" s="610"/>
      <c r="L3181" s="3"/>
    </row>
    <row r="3182" spans="1:12">
      <c r="A3182" s="37">
        <v>24069</v>
      </c>
      <c r="B3182" s="24" t="s">
        <v>137</v>
      </c>
      <c r="C3182" s="18" t="s">
        <v>2433</v>
      </c>
      <c r="D3182" s="610" t="str">
        <f t="shared" si="248"/>
        <v>Фото</v>
      </c>
      <c r="E3182" s="569" t="s">
        <v>742</v>
      </c>
      <c r="F3182" s="49">
        <v>14</v>
      </c>
      <c r="G3182" s="48">
        <f t="shared" si="249"/>
        <v>522.19999999999993</v>
      </c>
      <c r="H3182" s="77"/>
      <c r="I3182" s="47">
        <f t="shared" si="250"/>
        <v>0</v>
      </c>
      <c r="J3182" s="47" t="s">
        <v>5943</v>
      </c>
      <c r="K3182" s="610"/>
      <c r="L3182" s="3"/>
    </row>
    <row r="3183" spans="1:12">
      <c r="A3183" s="37">
        <v>12793</v>
      </c>
      <c r="B3183" s="24" t="s">
        <v>137</v>
      </c>
      <c r="C3183" s="18" t="s">
        <v>2796</v>
      </c>
      <c r="D3183" s="610" t="str">
        <f t="shared" si="248"/>
        <v>Фото</v>
      </c>
      <c r="E3183" s="569" t="s">
        <v>134</v>
      </c>
      <c r="F3183" s="49">
        <v>15</v>
      </c>
      <c r="G3183" s="48">
        <f t="shared" si="249"/>
        <v>559.5</v>
      </c>
      <c r="H3183" s="77"/>
      <c r="I3183" s="47">
        <f t="shared" si="250"/>
        <v>0</v>
      </c>
      <c r="J3183" s="47" t="s">
        <v>8530</v>
      </c>
      <c r="K3183" s="610"/>
      <c r="L3183" s="3"/>
    </row>
    <row r="3184" spans="1:12">
      <c r="A3184" s="37">
        <v>12794</v>
      </c>
      <c r="B3184" s="24" t="s">
        <v>137</v>
      </c>
      <c r="C3184" s="18" t="s">
        <v>2797</v>
      </c>
      <c r="D3184" s="610" t="str">
        <f t="shared" si="248"/>
        <v>Фото</v>
      </c>
      <c r="E3184" s="344" t="s">
        <v>351</v>
      </c>
      <c r="F3184" s="49">
        <v>15</v>
      </c>
      <c r="G3184" s="48">
        <f t="shared" si="249"/>
        <v>559.5</v>
      </c>
      <c r="H3184" s="77"/>
      <c r="I3184" s="47">
        <v>0</v>
      </c>
      <c r="J3184" s="47" t="s">
        <v>8531</v>
      </c>
      <c r="K3184" s="610"/>
      <c r="L3184" s="3"/>
    </row>
    <row r="3185" spans="1:12">
      <c r="A3185" s="10">
        <v>15278</v>
      </c>
      <c r="B3185" s="24" t="s">
        <v>137</v>
      </c>
      <c r="C3185" s="19" t="s">
        <v>1472</v>
      </c>
      <c r="D3185" s="610" t="str">
        <f t="shared" si="248"/>
        <v>Фото</v>
      </c>
      <c r="E3185" s="239" t="s">
        <v>351</v>
      </c>
      <c r="F3185" s="52">
        <v>3.5</v>
      </c>
      <c r="G3185" s="48">
        <f t="shared" si="249"/>
        <v>130.54999999999998</v>
      </c>
      <c r="H3185" s="77"/>
      <c r="I3185" s="47">
        <f t="shared" ref="I3185:I3207" si="251">F3185*H3185</f>
        <v>0</v>
      </c>
      <c r="J3185" s="47" t="s">
        <v>5961</v>
      </c>
      <c r="K3185" s="610"/>
      <c r="L3185" s="3"/>
    </row>
    <row r="3186" spans="1:12">
      <c r="A3186" s="10">
        <v>12665</v>
      </c>
      <c r="B3186" s="24" t="s">
        <v>137</v>
      </c>
      <c r="C3186" s="19" t="s">
        <v>2757</v>
      </c>
      <c r="D3186" s="610" t="str">
        <f t="shared" si="248"/>
        <v>Фото</v>
      </c>
      <c r="E3186" s="239" t="s">
        <v>351</v>
      </c>
      <c r="F3186" s="52">
        <v>2</v>
      </c>
      <c r="G3186" s="48">
        <f t="shared" si="249"/>
        <v>74.599999999999994</v>
      </c>
      <c r="H3186" s="77"/>
      <c r="I3186" s="47">
        <f t="shared" si="251"/>
        <v>0</v>
      </c>
      <c r="J3186" s="47" t="s">
        <v>8377</v>
      </c>
      <c r="K3186" s="610"/>
      <c r="L3186" s="3"/>
    </row>
    <row r="3187" spans="1:12">
      <c r="A3187" s="10">
        <v>12666</v>
      </c>
      <c r="B3187" s="24" t="s">
        <v>137</v>
      </c>
      <c r="C3187" s="19" t="s">
        <v>2758</v>
      </c>
      <c r="D3187" s="610" t="str">
        <f t="shared" si="248"/>
        <v>Фото</v>
      </c>
      <c r="E3187" s="239" t="s">
        <v>351</v>
      </c>
      <c r="F3187" s="52">
        <v>2</v>
      </c>
      <c r="G3187" s="48">
        <f t="shared" si="249"/>
        <v>74.599999999999994</v>
      </c>
      <c r="H3187" s="77"/>
      <c r="I3187" s="47">
        <f t="shared" si="251"/>
        <v>0</v>
      </c>
      <c r="J3187" s="47" t="s">
        <v>8378</v>
      </c>
      <c r="K3187" s="610"/>
      <c r="L3187" s="3"/>
    </row>
    <row r="3188" spans="1:12">
      <c r="A3188" s="37">
        <v>15080</v>
      </c>
      <c r="B3188" s="24" t="s">
        <v>137</v>
      </c>
      <c r="C3188" s="18" t="s">
        <v>2847</v>
      </c>
      <c r="D3188" s="610" t="str">
        <f t="shared" si="248"/>
        <v>Фото</v>
      </c>
      <c r="E3188" s="239" t="s">
        <v>351</v>
      </c>
      <c r="F3188" s="65">
        <v>2.5</v>
      </c>
      <c r="G3188" s="48">
        <f t="shared" si="249"/>
        <v>93.25</v>
      </c>
      <c r="H3188" s="75"/>
      <c r="I3188" s="47">
        <f t="shared" si="251"/>
        <v>0</v>
      </c>
      <c r="J3188" s="47" t="s">
        <v>5970</v>
      </c>
      <c r="K3188" s="610"/>
      <c r="L3188" s="3"/>
    </row>
    <row r="3189" spans="1:12">
      <c r="A3189" s="6">
        <v>12372</v>
      </c>
      <c r="B3189" s="23" t="s">
        <v>137</v>
      </c>
      <c r="C3189" s="17" t="s">
        <v>1473</v>
      </c>
      <c r="D3189" s="610" t="str">
        <f t="shared" si="248"/>
        <v>Фото</v>
      </c>
      <c r="E3189" s="72" t="s">
        <v>351</v>
      </c>
      <c r="F3189" s="51">
        <v>4</v>
      </c>
      <c r="G3189" s="48">
        <f t="shared" si="249"/>
        <v>149.19999999999999</v>
      </c>
      <c r="H3189" s="75"/>
      <c r="I3189" s="47">
        <f t="shared" si="251"/>
        <v>0</v>
      </c>
      <c r="J3189" s="47" t="s">
        <v>5960</v>
      </c>
      <c r="K3189" s="610"/>
      <c r="L3189" s="3"/>
    </row>
    <row r="3190" spans="1:12">
      <c r="A3190" s="6">
        <v>11587</v>
      </c>
      <c r="B3190" s="2" t="s">
        <v>137</v>
      </c>
      <c r="C3190" s="31" t="s">
        <v>1584</v>
      </c>
      <c r="D3190" s="610" t="str">
        <f t="shared" si="248"/>
        <v>Фото</v>
      </c>
      <c r="E3190" s="227" t="s">
        <v>351</v>
      </c>
      <c r="F3190" s="51">
        <v>8</v>
      </c>
      <c r="G3190" s="48">
        <f t="shared" si="249"/>
        <v>298.39999999999998</v>
      </c>
      <c r="H3190" s="75"/>
      <c r="I3190" s="47">
        <f t="shared" si="251"/>
        <v>0</v>
      </c>
      <c r="J3190" s="47" t="s">
        <v>5959</v>
      </c>
      <c r="K3190" s="610"/>
      <c r="L3190" s="3"/>
    </row>
    <row r="3191" spans="1:12">
      <c r="A3191" s="37">
        <v>15088</v>
      </c>
      <c r="B3191" s="24" t="s">
        <v>137</v>
      </c>
      <c r="C3191" s="21" t="s">
        <v>4172</v>
      </c>
      <c r="D3191" s="610" t="str">
        <f t="shared" si="248"/>
        <v>Фото</v>
      </c>
      <c r="E3191" s="239" t="s">
        <v>351</v>
      </c>
      <c r="F3191" s="65">
        <v>13</v>
      </c>
      <c r="G3191" s="48">
        <f t="shared" si="249"/>
        <v>484.9</v>
      </c>
      <c r="H3191" s="77"/>
      <c r="I3191" s="47">
        <f t="shared" si="251"/>
        <v>0</v>
      </c>
      <c r="J3191" s="47" t="s">
        <v>5945</v>
      </c>
      <c r="K3191" s="610"/>
      <c r="L3191" s="3"/>
    </row>
    <row r="3192" spans="1:12">
      <c r="A3192" s="6">
        <v>12416</v>
      </c>
      <c r="B3192" s="2" t="s">
        <v>137</v>
      </c>
      <c r="C3192" s="31" t="s">
        <v>713</v>
      </c>
      <c r="D3192" s="610" t="str">
        <f t="shared" si="248"/>
        <v>Фото</v>
      </c>
      <c r="E3192" s="72" t="s">
        <v>351</v>
      </c>
      <c r="F3192" s="51">
        <v>13</v>
      </c>
      <c r="G3192" s="48">
        <f t="shared" si="249"/>
        <v>484.9</v>
      </c>
      <c r="H3192" s="75"/>
      <c r="I3192" s="47">
        <f t="shared" si="251"/>
        <v>0</v>
      </c>
      <c r="J3192" s="47" t="s">
        <v>5946</v>
      </c>
      <c r="K3192" s="610"/>
      <c r="L3192" s="3"/>
    </row>
    <row r="3193" spans="1:12">
      <c r="A3193" s="37">
        <v>24073</v>
      </c>
      <c r="B3193" s="24" t="s">
        <v>137</v>
      </c>
      <c r="C3193" s="18" t="s">
        <v>2303</v>
      </c>
      <c r="D3193" s="610" t="str">
        <f t="shared" si="248"/>
        <v>Фото</v>
      </c>
      <c r="E3193" s="239" t="s">
        <v>351</v>
      </c>
      <c r="F3193" s="65">
        <v>2.5</v>
      </c>
      <c r="G3193" s="48">
        <f t="shared" si="249"/>
        <v>93.25</v>
      </c>
      <c r="H3193" s="75"/>
      <c r="I3193" s="47">
        <f t="shared" si="251"/>
        <v>0</v>
      </c>
      <c r="J3193" s="47" t="s">
        <v>5973</v>
      </c>
      <c r="K3193" s="610"/>
      <c r="L3193" s="3"/>
    </row>
    <row r="3194" spans="1:12">
      <c r="A3194" s="6">
        <v>11593</v>
      </c>
      <c r="B3194" s="2" t="s">
        <v>137</v>
      </c>
      <c r="C3194" s="31" t="s">
        <v>1585</v>
      </c>
      <c r="D3194" s="610" t="str">
        <f t="shared" si="248"/>
        <v>Фото</v>
      </c>
      <c r="E3194" s="227" t="s">
        <v>351</v>
      </c>
      <c r="F3194" s="51">
        <v>25</v>
      </c>
      <c r="G3194" s="48">
        <f t="shared" si="249"/>
        <v>932.49999999999989</v>
      </c>
      <c r="H3194" s="75"/>
      <c r="I3194" s="47">
        <f t="shared" si="251"/>
        <v>0</v>
      </c>
      <c r="J3194" s="47" t="s">
        <v>5936</v>
      </c>
      <c r="K3194" s="610"/>
      <c r="L3194" s="3"/>
    </row>
    <row r="3195" spans="1:12">
      <c r="A3195" s="37">
        <v>24074</v>
      </c>
      <c r="B3195" s="24" t="s">
        <v>137</v>
      </c>
      <c r="C3195" s="21" t="s">
        <v>3085</v>
      </c>
      <c r="D3195" s="610" t="str">
        <f t="shared" si="248"/>
        <v>Фото</v>
      </c>
      <c r="E3195" s="239" t="s">
        <v>351</v>
      </c>
      <c r="F3195" s="65">
        <v>17</v>
      </c>
      <c r="G3195" s="48">
        <f t="shared" si="249"/>
        <v>634.09999999999991</v>
      </c>
      <c r="H3195" s="75"/>
      <c r="I3195" s="47">
        <f t="shared" si="251"/>
        <v>0</v>
      </c>
      <c r="J3195" s="47" t="s">
        <v>5942</v>
      </c>
      <c r="K3195" s="610"/>
      <c r="L3195" s="3"/>
    </row>
    <row r="3196" spans="1:12">
      <c r="A3196" s="37">
        <v>24077</v>
      </c>
      <c r="B3196" s="455" t="s">
        <v>133</v>
      </c>
      <c r="C3196" s="18" t="s">
        <v>1479</v>
      </c>
      <c r="D3196" s="610" t="str">
        <f t="shared" si="248"/>
        <v>Фото</v>
      </c>
      <c r="E3196" s="239" t="s">
        <v>351</v>
      </c>
      <c r="F3196" s="49">
        <v>2</v>
      </c>
      <c r="G3196" s="48">
        <f t="shared" ref="G3196:G3207" si="252">I$2*F3196</f>
        <v>74.599999999999994</v>
      </c>
      <c r="H3196" s="75"/>
      <c r="I3196" s="47">
        <f t="shared" si="251"/>
        <v>0</v>
      </c>
      <c r="J3196" s="47" t="s">
        <v>5975</v>
      </c>
      <c r="K3196" s="610"/>
      <c r="L3196" s="3"/>
    </row>
    <row r="3197" spans="1:12">
      <c r="A3197" s="37">
        <v>24079</v>
      </c>
      <c r="B3197" s="455" t="s">
        <v>133</v>
      </c>
      <c r="C3197" s="18" t="s">
        <v>4173</v>
      </c>
      <c r="D3197" s="610" t="str">
        <f t="shared" si="248"/>
        <v>Фото</v>
      </c>
      <c r="E3197" s="239" t="s">
        <v>351</v>
      </c>
      <c r="F3197" s="65">
        <v>2</v>
      </c>
      <c r="G3197" s="48">
        <f t="shared" si="252"/>
        <v>74.599999999999994</v>
      </c>
      <c r="H3197" s="75"/>
      <c r="I3197" s="47">
        <f t="shared" si="251"/>
        <v>0</v>
      </c>
      <c r="J3197" s="47" t="s">
        <v>5977</v>
      </c>
      <c r="K3197" s="610"/>
      <c r="L3197" s="3"/>
    </row>
    <row r="3198" spans="1:12">
      <c r="A3198" s="37">
        <v>12776</v>
      </c>
      <c r="B3198" s="7" t="s">
        <v>137</v>
      </c>
      <c r="C3198" s="18" t="s">
        <v>3383</v>
      </c>
      <c r="D3198" s="610" t="str">
        <f t="shared" si="248"/>
        <v>Фото</v>
      </c>
      <c r="E3198" s="239" t="s">
        <v>351</v>
      </c>
      <c r="F3198" s="65">
        <v>0.3</v>
      </c>
      <c r="G3198" s="48">
        <f t="shared" si="252"/>
        <v>11.19</v>
      </c>
      <c r="H3198" s="75"/>
      <c r="I3198" s="47">
        <f t="shared" si="251"/>
        <v>0</v>
      </c>
      <c r="J3198" s="47" t="s">
        <v>8513</v>
      </c>
      <c r="K3198" s="610"/>
      <c r="L3198" s="3"/>
    </row>
    <row r="3199" spans="1:12">
      <c r="A3199" s="37">
        <v>24078</v>
      </c>
      <c r="B3199" s="7" t="s">
        <v>137</v>
      </c>
      <c r="C3199" s="18" t="s">
        <v>3193</v>
      </c>
      <c r="D3199" s="610" t="str">
        <f t="shared" si="248"/>
        <v>Фото</v>
      </c>
      <c r="E3199" s="228" t="s">
        <v>351</v>
      </c>
      <c r="F3199" s="65">
        <v>1.8</v>
      </c>
      <c r="G3199" s="48">
        <f t="shared" si="252"/>
        <v>67.14</v>
      </c>
      <c r="H3199" s="75"/>
      <c r="I3199" s="47">
        <f t="shared" si="251"/>
        <v>0</v>
      </c>
      <c r="J3199" s="47" t="s">
        <v>5976</v>
      </c>
      <c r="K3199" s="610"/>
      <c r="L3199" s="3"/>
    </row>
    <row r="3200" spans="1:12">
      <c r="A3200" s="10">
        <v>15280</v>
      </c>
      <c r="B3200" s="24" t="s">
        <v>137</v>
      </c>
      <c r="C3200" s="21" t="s">
        <v>3357</v>
      </c>
      <c r="D3200" s="610" t="str">
        <f t="shared" si="248"/>
        <v>Фото</v>
      </c>
      <c r="E3200" s="239" t="s">
        <v>351</v>
      </c>
      <c r="F3200" s="52">
        <v>35</v>
      </c>
      <c r="G3200" s="48">
        <f t="shared" si="252"/>
        <v>1305.5</v>
      </c>
      <c r="H3200" s="75"/>
      <c r="I3200" s="47">
        <f t="shared" si="251"/>
        <v>0</v>
      </c>
      <c r="J3200" s="47" t="s">
        <v>5932</v>
      </c>
      <c r="K3200" s="610"/>
      <c r="L3200" s="3"/>
    </row>
    <row r="3201" spans="1:12">
      <c r="A3201" s="10">
        <v>15279</v>
      </c>
      <c r="B3201" s="24" t="s">
        <v>137</v>
      </c>
      <c r="C3201" s="21" t="s">
        <v>1474</v>
      </c>
      <c r="D3201" s="610" t="str">
        <f t="shared" si="248"/>
        <v>Фото</v>
      </c>
      <c r="E3201" s="239" t="s">
        <v>351</v>
      </c>
      <c r="F3201" s="52">
        <v>30</v>
      </c>
      <c r="G3201" s="48">
        <f t="shared" si="252"/>
        <v>1119</v>
      </c>
      <c r="H3201" s="75"/>
      <c r="I3201" s="47">
        <f t="shared" si="251"/>
        <v>0</v>
      </c>
      <c r="J3201" s="47" t="s">
        <v>5933</v>
      </c>
      <c r="K3201" s="610"/>
      <c r="L3201" s="3"/>
    </row>
    <row r="3202" spans="1:12">
      <c r="A3202" s="6">
        <v>12334</v>
      </c>
      <c r="B3202" s="23" t="s">
        <v>137</v>
      </c>
      <c r="C3202" s="18" t="s">
        <v>1475</v>
      </c>
      <c r="D3202" s="610" t="str">
        <f t="shared" si="248"/>
        <v>Фото</v>
      </c>
      <c r="E3202" s="72" t="s">
        <v>351</v>
      </c>
      <c r="F3202" s="51">
        <v>24</v>
      </c>
      <c r="G3202" s="48">
        <f t="shared" si="252"/>
        <v>895.19999999999993</v>
      </c>
      <c r="H3202" s="75"/>
      <c r="I3202" s="47">
        <f t="shared" si="251"/>
        <v>0</v>
      </c>
      <c r="J3202" s="47" t="s">
        <v>5934</v>
      </c>
      <c r="K3202" s="610"/>
      <c r="L3202" s="3"/>
    </row>
    <row r="3203" spans="1:12">
      <c r="A3203" s="6">
        <v>12673</v>
      </c>
      <c r="B3203" s="23" t="s">
        <v>137</v>
      </c>
      <c r="C3203" s="18" t="s">
        <v>4151</v>
      </c>
      <c r="D3203" s="610" t="str">
        <f t="shared" si="248"/>
        <v>Фото</v>
      </c>
      <c r="E3203" s="533" t="s">
        <v>134</v>
      </c>
      <c r="F3203" s="51">
        <v>18</v>
      </c>
      <c r="G3203" s="48">
        <f t="shared" si="252"/>
        <v>671.4</v>
      </c>
      <c r="H3203" s="75"/>
      <c r="I3203" s="47">
        <f t="shared" si="251"/>
        <v>0</v>
      </c>
      <c r="J3203" s="47" t="s">
        <v>8384</v>
      </c>
      <c r="K3203" s="610"/>
      <c r="L3203" s="3"/>
    </row>
    <row r="3204" spans="1:12">
      <c r="A3204" s="6">
        <v>11771</v>
      </c>
      <c r="B3204" s="2" t="s">
        <v>137</v>
      </c>
      <c r="C3204" s="18" t="s">
        <v>1792</v>
      </c>
      <c r="D3204" s="610" t="str">
        <f t="shared" si="248"/>
        <v>Фото</v>
      </c>
      <c r="E3204" s="227" t="s">
        <v>351</v>
      </c>
      <c r="F3204" s="51">
        <v>18</v>
      </c>
      <c r="G3204" s="48">
        <f t="shared" si="252"/>
        <v>671.4</v>
      </c>
      <c r="H3204" s="75"/>
      <c r="I3204" s="47">
        <f t="shared" si="251"/>
        <v>0</v>
      </c>
      <c r="J3204" s="47" t="s">
        <v>7458</v>
      </c>
      <c r="K3204" s="610"/>
      <c r="L3204" s="3"/>
    </row>
    <row r="3205" spans="1:12">
      <c r="A3205" s="6">
        <v>12055</v>
      </c>
      <c r="B3205" s="2" t="s">
        <v>137</v>
      </c>
      <c r="C3205" s="18" t="s">
        <v>4174</v>
      </c>
      <c r="D3205" s="610" t="str">
        <f t="shared" si="248"/>
        <v>Фото</v>
      </c>
      <c r="E3205" s="227" t="s">
        <v>351</v>
      </c>
      <c r="F3205" s="51">
        <v>4.5</v>
      </c>
      <c r="G3205" s="48">
        <f t="shared" si="252"/>
        <v>167.85</v>
      </c>
      <c r="H3205" s="75"/>
      <c r="I3205" s="47">
        <f t="shared" si="251"/>
        <v>0</v>
      </c>
      <c r="J3205" s="47" t="s">
        <v>8067</v>
      </c>
      <c r="K3205" s="610"/>
      <c r="L3205" s="3"/>
    </row>
    <row r="3206" spans="1:12">
      <c r="A3206" s="37">
        <v>24092</v>
      </c>
      <c r="B3206" s="24" t="s">
        <v>137</v>
      </c>
      <c r="C3206" s="18" t="s">
        <v>3779</v>
      </c>
      <c r="D3206" s="610" t="str">
        <f t="shared" si="248"/>
        <v>Фото</v>
      </c>
      <c r="E3206" s="239" t="s">
        <v>351</v>
      </c>
      <c r="F3206" s="65">
        <v>3</v>
      </c>
      <c r="G3206" s="48">
        <f t="shared" si="252"/>
        <v>111.89999999999999</v>
      </c>
      <c r="H3206" s="75"/>
      <c r="I3206" s="47">
        <f t="shared" si="251"/>
        <v>0</v>
      </c>
      <c r="J3206" s="47" t="s">
        <v>5956</v>
      </c>
      <c r="K3206" s="610"/>
      <c r="L3206" s="3"/>
    </row>
    <row r="3207" spans="1:12">
      <c r="A3207" s="37">
        <v>24091</v>
      </c>
      <c r="B3207" s="24" t="s">
        <v>137</v>
      </c>
      <c r="C3207" s="18" t="s">
        <v>3806</v>
      </c>
      <c r="D3207" s="610" t="str">
        <f t="shared" ref="D3207:D3270" si="253">HYPERLINK(J3207,"Фото")</f>
        <v>Фото</v>
      </c>
      <c r="E3207" s="72" t="s">
        <v>351</v>
      </c>
      <c r="F3207" s="65">
        <v>8</v>
      </c>
      <c r="G3207" s="48">
        <f t="shared" si="252"/>
        <v>298.39999999999998</v>
      </c>
      <c r="H3207" s="75"/>
      <c r="I3207" s="47">
        <f t="shared" si="251"/>
        <v>0</v>
      </c>
      <c r="J3207" s="47" t="s">
        <v>5955</v>
      </c>
      <c r="K3207" s="610"/>
      <c r="L3207" s="3"/>
    </row>
    <row r="3208" spans="1:12" ht="17.399999999999999">
      <c r="A3208" s="175"/>
      <c r="B3208" s="387" t="s">
        <v>1676</v>
      </c>
      <c r="C3208" s="176" t="s">
        <v>1481</v>
      </c>
      <c r="D3208" s="610"/>
      <c r="E3208" s="134"/>
      <c r="F3208" s="177"/>
      <c r="G3208" s="178"/>
      <c r="H3208" s="180"/>
      <c r="I3208" s="136"/>
      <c r="J3208" s="136" t="e">
        <v>#N/A</v>
      </c>
      <c r="K3208" s="610"/>
      <c r="L3208" s="3"/>
    </row>
    <row r="3209" spans="1:12" ht="125.85" customHeight="1">
      <c r="A3209" s="6"/>
      <c r="C3209" s="100"/>
      <c r="D3209" s="610"/>
      <c r="E3209" s="238"/>
      <c r="F3209" s="104"/>
      <c r="G3209" s="105"/>
      <c r="H3209" s="106"/>
      <c r="I3209" s="107"/>
      <c r="J3209" s="107" t="e">
        <v>#N/A</v>
      </c>
      <c r="K3209" s="610"/>
      <c r="L3209" s="3"/>
    </row>
    <row r="3210" spans="1:12">
      <c r="A3210" s="37">
        <v>21014</v>
      </c>
      <c r="B3210" s="24" t="s">
        <v>137</v>
      </c>
      <c r="C3210" s="18" t="s">
        <v>3769</v>
      </c>
      <c r="D3210" s="610" t="str">
        <f t="shared" si="253"/>
        <v>Фото</v>
      </c>
      <c r="E3210" s="260" t="s">
        <v>351</v>
      </c>
      <c r="F3210" s="101">
        <v>24</v>
      </c>
      <c r="G3210" s="48">
        <f t="shared" ref="G3210:G3235" si="254">I$2*F3210</f>
        <v>895.19999999999993</v>
      </c>
      <c r="H3210" s="102"/>
      <c r="I3210" s="103">
        <f t="shared" ref="I3210:I3241" si="255">F3210*H3210</f>
        <v>0</v>
      </c>
      <c r="J3210" s="103" t="s">
        <v>5687</v>
      </c>
      <c r="K3210" s="610"/>
      <c r="L3210" s="3"/>
    </row>
    <row r="3211" spans="1:12">
      <c r="A3211" s="37">
        <v>12196</v>
      </c>
      <c r="B3211" s="9" t="s">
        <v>137</v>
      </c>
      <c r="C3211" s="18" t="s">
        <v>2590</v>
      </c>
      <c r="D3211" s="610" t="str">
        <f t="shared" si="253"/>
        <v>Фото</v>
      </c>
      <c r="E3211" s="572" t="s">
        <v>742</v>
      </c>
      <c r="F3211" s="101">
        <v>32</v>
      </c>
      <c r="G3211" s="48">
        <f t="shared" si="254"/>
        <v>1193.5999999999999</v>
      </c>
      <c r="H3211" s="102"/>
      <c r="I3211" s="103">
        <f t="shared" si="255"/>
        <v>0</v>
      </c>
      <c r="J3211" s="103" t="s">
        <v>8313</v>
      </c>
      <c r="K3211" s="610"/>
      <c r="L3211" s="3"/>
    </row>
    <row r="3212" spans="1:12">
      <c r="A3212" s="37">
        <v>12124</v>
      </c>
      <c r="B3212" s="9" t="s">
        <v>137</v>
      </c>
      <c r="C3212" s="18" t="s">
        <v>2522</v>
      </c>
      <c r="D3212" s="610" t="str">
        <f t="shared" si="253"/>
        <v>Фото</v>
      </c>
      <c r="E3212" s="260" t="s">
        <v>351</v>
      </c>
      <c r="F3212" s="101">
        <v>9</v>
      </c>
      <c r="G3212" s="48">
        <f t="shared" si="254"/>
        <v>335.7</v>
      </c>
      <c r="H3212" s="102"/>
      <c r="I3212" s="103">
        <f t="shared" si="255"/>
        <v>0</v>
      </c>
      <c r="J3212" s="103" t="s">
        <v>8248</v>
      </c>
      <c r="K3212" s="610"/>
      <c r="L3212" s="3"/>
    </row>
    <row r="3213" spans="1:12">
      <c r="A3213" s="37">
        <v>11316</v>
      </c>
      <c r="B3213" s="7" t="s">
        <v>137</v>
      </c>
      <c r="C3213" s="18" t="s">
        <v>645</v>
      </c>
      <c r="D3213" s="610" t="str">
        <f t="shared" si="253"/>
        <v>Фото</v>
      </c>
      <c r="E3213" s="274" t="s">
        <v>351</v>
      </c>
      <c r="F3213" s="101">
        <v>24</v>
      </c>
      <c r="G3213" s="48">
        <f t="shared" si="254"/>
        <v>895.19999999999993</v>
      </c>
      <c r="H3213" s="102"/>
      <c r="I3213" s="103">
        <f t="shared" si="255"/>
        <v>0</v>
      </c>
      <c r="J3213" s="103" t="s">
        <v>5695</v>
      </c>
      <c r="K3213" s="610"/>
      <c r="L3213" s="3"/>
    </row>
    <row r="3214" spans="1:12">
      <c r="A3214" s="37">
        <v>12176</v>
      </c>
      <c r="B3214" s="7" t="s">
        <v>137</v>
      </c>
      <c r="C3214" s="18" t="s">
        <v>2571</v>
      </c>
      <c r="D3214" s="610" t="str">
        <f t="shared" si="253"/>
        <v>Фото</v>
      </c>
      <c r="E3214" s="604" t="s">
        <v>134</v>
      </c>
      <c r="F3214" s="101">
        <v>25</v>
      </c>
      <c r="G3214" s="48">
        <f t="shared" si="254"/>
        <v>932.49999999999989</v>
      </c>
      <c r="H3214" s="102"/>
      <c r="I3214" s="103">
        <f t="shared" si="255"/>
        <v>0</v>
      </c>
      <c r="J3214" s="103" t="s">
        <v>8295</v>
      </c>
      <c r="K3214" s="610"/>
      <c r="L3214" s="3"/>
    </row>
    <row r="3215" spans="1:12">
      <c r="A3215" s="37">
        <v>21018</v>
      </c>
      <c r="B3215" s="24" t="s">
        <v>137</v>
      </c>
      <c r="C3215" s="18" t="s">
        <v>1598</v>
      </c>
      <c r="D3215" s="610" t="str">
        <f t="shared" si="253"/>
        <v>Фото</v>
      </c>
      <c r="E3215" s="566" t="s">
        <v>351</v>
      </c>
      <c r="F3215" s="65">
        <v>5</v>
      </c>
      <c r="G3215" s="48">
        <f t="shared" si="254"/>
        <v>186.5</v>
      </c>
      <c r="H3215" s="75"/>
      <c r="I3215" s="47">
        <f t="shared" si="255"/>
        <v>0</v>
      </c>
      <c r="J3215" s="47" t="s">
        <v>4750</v>
      </c>
      <c r="K3215" s="610"/>
      <c r="L3215" s="3"/>
    </row>
    <row r="3216" spans="1:12">
      <c r="A3216" s="37">
        <v>21019</v>
      </c>
      <c r="B3216" s="24" t="s">
        <v>137</v>
      </c>
      <c r="C3216" s="18" t="s">
        <v>2995</v>
      </c>
      <c r="D3216" s="610" t="str">
        <f t="shared" si="253"/>
        <v>Фото</v>
      </c>
      <c r="E3216" s="239" t="s">
        <v>351</v>
      </c>
      <c r="F3216" s="49">
        <v>5</v>
      </c>
      <c r="G3216" s="48">
        <f t="shared" si="254"/>
        <v>186.5</v>
      </c>
      <c r="H3216" s="75"/>
      <c r="I3216" s="47">
        <f t="shared" si="255"/>
        <v>0</v>
      </c>
      <c r="J3216" s="47" t="s">
        <v>5670</v>
      </c>
      <c r="K3216" s="610"/>
      <c r="L3216" s="3"/>
    </row>
    <row r="3217" spans="1:12">
      <c r="A3217" s="37">
        <v>12181</v>
      </c>
      <c r="B3217" s="9" t="s">
        <v>137</v>
      </c>
      <c r="C3217" s="18" t="s">
        <v>2574</v>
      </c>
      <c r="D3217" s="610" t="str">
        <f t="shared" si="253"/>
        <v>Фото</v>
      </c>
      <c r="E3217" s="569" t="s">
        <v>134</v>
      </c>
      <c r="F3217" s="65">
        <v>35</v>
      </c>
      <c r="G3217" s="48">
        <f t="shared" si="254"/>
        <v>1305.5</v>
      </c>
      <c r="H3217" s="75"/>
      <c r="I3217" s="47">
        <f t="shared" si="255"/>
        <v>0</v>
      </c>
      <c r="J3217" s="47" t="s">
        <v>8299</v>
      </c>
      <c r="K3217" s="610"/>
      <c r="L3217" s="3"/>
    </row>
    <row r="3218" spans="1:12">
      <c r="A3218" s="37">
        <v>21024</v>
      </c>
      <c r="B3218" s="24" t="s">
        <v>137</v>
      </c>
      <c r="C3218" s="18" t="s">
        <v>1482</v>
      </c>
      <c r="D3218" s="610" t="str">
        <f t="shared" si="253"/>
        <v>Фото</v>
      </c>
      <c r="E3218" s="239" t="s">
        <v>351</v>
      </c>
      <c r="F3218" s="65">
        <v>0.3</v>
      </c>
      <c r="G3218" s="48">
        <f t="shared" si="254"/>
        <v>11.19</v>
      </c>
      <c r="H3218" s="75"/>
      <c r="I3218" s="47">
        <f t="shared" si="255"/>
        <v>0</v>
      </c>
      <c r="J3218" s="47" t="s">
        <v>6452</v>
      </c>
      <c r="K3218" s="610"/>
      <c r="L3218" s="3"/>
    </row>
    <row r="3219" spans="1:12">
      <c r="A3219" s="6">
        <v>14429</v>
      </c>
      <c r="B3219" s="297" t="s">
        <v>137</v>
      </c>
      <c r="C3219" s="21" t="s">
        <v>144</v>
      </c>
      <c r="D3219" s="610" t="str">
        <f t="shared" si="253"/>
        <v>Фото</v>
      </c>
      <c r="E3219" s="72" t="s">
        <v>351</v>
      </c>
      <c r="F3219" s="51">
        <v>29</v>
      </c>
      <c r="G3219" s="48">
        <f t="shared" si="254"/>
        <v>1081.6999999999998</v>
      </c>
      <c r="H3219" s="75"/>
      <c r="I3219" s="47">
        <f t="shared" si="255"/>
        <v>0</v>
      </c>
      <c r="J3219" s="47" t="s">
        <v>4779</v>
      </c>
      <c r="K3219" s="610"/>
      <c r="L3219" s="3"/>
    </row>
    <row r="3220" spans="1:12">
      <c r="A3220" s="37">
        <v>21028</v>
      </c>
      <c r="B3220" s="24" t="s">
        <v>137</v>
      </c>
      <c r="C3220" s="21" t="s">
        <v>2760</v>
      </c>
      <c r="D3220" s="610" t="str">
        <f t="shared" si="253"/>
        <v>Фото</v>
      </c>
      <c r="E3220" s="239" t="s">
        <v>351</v>
      </c>
      <c r="F3220" s="65">
        <v>20</v>
      </c>
      <c r="G3220" s="48">
        <f t="shared" si="254"/>
        <v>746</v>
      </c>
      <c r="H3220" s="75"/>
      <c r="I3220" s="47">
        <f t="shared" si="255"/>
        <v>0</v>
      </c>
      <c r="J3220" s="47" t="s">
        <v>5392</v>
      </c>
      <c r="K3220" s="610"/>
      <c r="L3220" s="3"/>
    </row>
    <row r="3221" spans="1:12">
      <c r="A3221" s="37">
        <v>11534</v>
      </c>
      <c r="B3221" s="7" t="s">
        <v>137</v>
      </c>
      <c r="C3221" s="18" t="s">
        <v>2759</v>
      </c>
      <c r="D3221" s="610" t="str">
        <f t="shared" si="253"/>
        <v>Фото</v>
      </c>
      <c r="E3221" s="228" t="s">
        <v>351</v>
      </c>
      <c r="F3221" s="65">
        <v>28</v>
      </c>
      <c r="G3221" s="48">
        <f t="shared" si="254"/>
        <v>1044.3999999999999</v>
      </c>
      <c r="H3221" s="75"/>
      <c r="I3221" s="47">
        <f t="shared" si="255"/>
        <v>0</v>
      </c>
      <c r="J3221" s="47" t="s">
        <v>5686</v>
      </c>
      <c r="K3221" s="610"/>
      <c r="L3221" s="3"/>
    </row>
    <row r="3222" spans="1:12">
      <c r="A3222" s="37">
        <v>21026</v>
      </c>
      <c r="B3222" s="24" t="s">
        <v>137</v>
      </c>
      <c r="C3222" s="18" t="s">
        <v>2080</v>
      </c>
      <c r="D3222" s="610" t="str">
        <f t="shared" si="253"/>
        <v>Фото</v>
      </c>
      <c r="E3222" s="239" t="s">
        <v>351</v>
      </c>
      <c r="F3222" s="65">
        <v>10</v>
      </c>
      <c r="G3222" s="48">
        <f t="shared" si="254"/>
        <v>373</v>
      </c>
      <c r="H3222" s="75"/>
      <c r="I3222" s="47">
        <f t="shared" si="255"/>
        <v>0</v>
      </c>
      <c r="J3222" s="47" t="s">
        <v>5685</v>
      </c>
      <c r="K3222" s="610"/>
      <c r="L3222" s="3"/>
    </row>
    <row r="3223" spans="1:12">
      <c r="A3223" s="37">
        <v>12600</v>
      </c>
      <c r="B3223" s="9" t="s">
        <v>137</v>
      </c>
      <c r="C3223" s="18" t="s">
        <v>2623</v>
      </c>
      <c r="D3223" s="610" t="str">
        <f t="shared" si="253"/>
        <v>Фото</v>
      </c>
      <c r="E3223" s="239" t="s">
        <v>351</v>
      </c>
      <c r="F3223" s="65">
        <v>10</v>
      </c>
      <c r="G3223" s="48">
        <f t="shared" si="254"/>
        <v>373</v>
      </c>
      <c r="H3223" s="75"/>
      <c r="I3223" s="47">
        <f t="shared" si="255"/>
        <v>0</v>
      </c>
      <c r="J3223" s="47" t="s">
        <v>8332</v>
      </c>
      <c r="K3223" s="610"/>
      <c r="L3223" s="3"/>
    </row>
    <row r="3224" spans="1:12">
      <c r="A3224" s="37">
        <v>21029</v>
      </c>
      <c r="B3224" s="24" t="s">
        <v>137</v>
      </c>
      <c r="C3224" s="18" t="s">
        <v>2836</v>
      </c>
      <c r="D3224" s="610" t="str">
        <f t="shared" si="253"/>
        <v>Фото</v>
      </c>
      <c r="E3224" s="239" t="s">
        <v>351</v>
      </c>
      <c r="F3224" s="65">
        <v>10</v>
      </c>
      <c r="G3224" s="48">
        <f t="shared" si="254"/>
        <v>373</v>
      </c>
      <c r="H3224" s="75"/>
      <c r="I3224" s="47">
        <f t="shared" si="255"/>
        <v>0</v>
      </c>
      <c r="J3224" s="47" t="s">
        <v>8555</v>
      </c>
      <c r="K3224" s="610"/>
      <c r="L3224" s="3"/>
    </row>
    <row r="3225" spans="1:12">
      <c r="A3225" s="37">
        <v>12106</v>
      </c>
      <c r="B3225" s="7" t="s">
        <v>137</v>
      </c>
      <c r="C3225" s="18" t="s">
        <v>2505</v>
      </c>
      <c r="D3225" s="610" t="str">
        <f t="shared" si="253"/>
        <v>Фото</v>
      </c>
      <c r="E3225" s="228" t="s">
        <v>351</v>
      </c>
      <c r="F3225" s="65">
        <v>6.5</v>
      </c>
      <c r="G3225" s="48">
        <f t="shared" si="254"/>
        <v>242.45</v>
      </c>
      <c r="H3225" s="75"/>
      <c r="I3225" s="47">
        <f t="shared" si="255"/>
        <v>0</v>
      </c>
      <c r="J3225" s="47" t="s">
        <v>8231</v>
      </c>
      <c r="K3225" s="610"/>
      <c r="L3225" s="3"/>
    </row>
    <row r="3226" spans="1:12">
      <c r="A3226" s="37">
        <v>15083</v>
      </c>
      <c r="B3226" s="24" t="s">
        <v>137</v>
      </c>
      <c r="C3226" s="18" t="s">
        <v>1483</v>
      </c>
      <c r="D3226" s="610" t="str">
        <f t="shared" si="253"/>
        <v>Фото</v>
      </c>
      <c r="E3226" s="569" t="s">
        <v>134</v>
      </c>
      <c r="F3226" s="65">
        <v>6</v>
      </c>
      <c r="G3226" s="48">
        <f t="shared" si="254"/>
        <v>223.79999999999998</v>
      </c>
      <c r="H3226" s="75"/>
      <c r="I3226" s="47">
        <f t="shared" si="255"/>
        <v>0</v>
      </c>
      <c r="J3226" s="47" t="s">
        <v>8167</v>
      </c>
      <c r="K3226" s="610"/>
      <c r="L3226" s="3"/>
    </row>
    <row r="3227" spans="1:12">
      <c r="A3227" s="6">
        <v>21015</v>
      </c>
      <c r="B3227" s="23" t="s">
        <v>137</v>
      </c>
      <c r="C3227" s="20" t="s">
        <v>34</v>
      </c>
      <c r="D3227" s="610" t="str">
        <f t="shared" si="253"/>
        <v>Фото</v>
      </c>
      <c r="E3227" s="72" t="s">
        <v>351</v>
      </c>
      <c r="F3227" s="51">
        <v>7</v>
      </c>
      <c r="G3227" s="48">
        <f t="shared" si="254"/>
        <v>261.09999999999997</v>
      </c>
      <c r="H3227" s="75"/>
      <c r="I3227" s="47">
        <f t="shared" si="255"/>
        <v>0</v>
      </c>
      <c r="J3227" s="47" t="s">
        <v>5784</v>
      </c>
      <c r="K3227" s="610"/>
      <c r="L3227" s="3"/>
    </row>
    <row r="3228" spans="1:12">
      <c r="A3228" s="10">
        <v>15388</v>
      </c>
      <c r="B3228" s="24" t="s">
        <v>137</v>
      </c>
      <c r="C3228" s="19" t="s">
        <v>3846</v>
      </c>
      <c r="D3228" s="610" t="str">
        <f t="shared" si="253"/>
        <v>Фото</v>
      </c>
      <c r="E3228" s="239" t="s">
        <v>351</v>
      </c>
      <c r="F3228" s="52">
        <v>13</v>
      </c>
      <c r="G3228" s="48">
        <f t="shared" si="254"/>
        <v>484.9</v>
      </c>
      <c r="H3228" s="75"/>
      <c r="I3228" s="47">
        <f t="shared" si="255"/>
        <v>0</v>
      </c>
      <c r="J3228" s="47" t="s">
        <v>5697</v>
      </c>
      <c r="K3228" s="610"/>
      <c r="L3228" s="3"/>
    </row>
    <row r="3229" spans="1:12">
      <c r="A3229" s="10">
        <v>40695</v>
      </c>
      <c r="B3229" s="24" t="s">
        <v>137</v>
      </c>
      <c r="C3229" s="19" t="s">
        <v>1484</v>
      </c>
      <c r="D3229" s="610" t="str">
        <f t="shared" si="253"/>
        <v>Фото</v>
      </c>
      <c r="E3229" s="239" t="s">
        <v>351</v>
      </c>
      <c r="F3229" s="51">
        <v>3.5</v>
      </c>
      <c r="G3229" s="48">
        <f t="shared" si="254"/>
        <v>130.54999999999998</v>
      </c>
      <c r="H3229" s="75"/>
      <c r="I3229" s="47">
        <f t="shared" si="255"/>
        <v>0</v>
      </c>
      <c r="J3229" s="47" t="s">
        <v>6450</v>
      </c>
      <c r="K3229" s="610"/>
      <c r="L3229" s="3"/>
    </row>
    <row r="3230" spans="1:12">
      <c r="A3230" s="10">
        <v>12306</v>
      </c>
      <c r="B3230" s="7" t="s">
        <v>137</v>
      </c>
      <c r="C3230" s="19" t="s">
        <v>4385</v>
      </c>
      <c r="D3230" s="610" t="str">
        <f t="shared" si="253"/>
        <v>Фото</v>
      </c>
      <c r="E3230" s="239" t="s">
        <v>351</v>
      </c>
      <c r="F3230" s="51">
        <v>6.5</v>
      </c>
      <c r="G3230" s="48">
        <f t="shared" si="254"/>
        <v>242.45</v>
      </c>
      <c r="H3230" s="75"/>
      <c r="I3230" s="47">
        <f t="shared" si="255"/>
        <v>0</v>
      </c>
      <c r="J3230" s="47" t="s">
        <v>5698</v>
      </c>
      <c r="K3230" s="610"/>
      <c r="L3230" s="3"/>
    </row>
    <row r="3231" spans="1:12">
      <c r="A3231" s="10">
        <v>15291</v>
      </c>
      <c r="B3231" s="24" t="s">
        <v>137</v>
      </c>
      <c r="C3231" s="19" t="s">
        <v>2541</v>
      </c>
      <c r="D3231" s="610" t="str">
        <f t="shared" si="253"/>
        <v>Фото</v>
      </c>
      <c r="E3231" s="239" t="s">
        <v>351</v>
      </c>
      <c r="F3231" s="52">
        <v>6.5</v>
      </c>
      <c r="G3231" s="48">
        <f t="shared" si="254"/>
        <v>242.45</v>
      </c>
      <c r="H3231" s="75"/>
      <c r="I3231" s="47">
        <f t="shared" si="255"/>
        <v>0</v>
      </c>
      <c r="J3231" s="47" t="s">
        <v>5699</v>
      </c>
      <c r="K3231" s="610"/>
      <c r="L3231" s="3"/>
    </row>
    <row r="3232" spans="1:12">
      <c r="A3232" s="37">
        <v>21061</v>
      </c>
      <c r="B3232" s="24" t="s">
        <v>137</v>
      </c>
      <c r="C3232" s="18" t="s">
        <v>1485</v>
      </c>
      <c r="D3232" s="610" t="str">
        <f t="shared" si="253"/>
        <v>Фото</v>
      </c>
      <c r="E3232" s="535" t="s">
        <v>134</v>
      </c>
      <c r="F3232" s="49">
        <v>10</v>
      </c>
      <c r="G3232" s="48">
        <f t="shared" si="254"/>
        <v>373</v>
      </c>
      <c r="H3232" s="75"/>
      <c r="I3232" s="47">
        <f t="shared" si="255"/>
        <v>0</v>
      </c>
      <c r="J3232" s="47" t="s">
        <v>5668</v>
      </c>
      <c r="K3232" s="610"/>
      <c r="L3232" s="3"/>
    </row>
    <row r="3233" spans="1:12">
      <c r="A3233" s="38">
        <v>15284</v>
      </c>
      <c r="B3233" s="24" t="s">
        <v>137</v>
      </c>
      <c r="C3233" s="19" t="s">
        <v>1486</v>
      </c>
      <c r="D3233" s="610" t="str">
        <f t="shared" si="253"/>
        <v>Фото</v>
      </c>
      <c r="E3233" s="239" t="s">
        <v>351</v>
      </c>
      <c r="F3233" s="52">
        <v>28</v>
      </c>
      <c r="G3233" s="48">
        <f t="shared" si="254"/>
        <v>1044.3999999999999</v>
      </c>
      <c r="H3233" s="75"/>
      <c r="I3233" s="47">
        <f t="shared" si="255"/>
        <v>0</v>
      </c>
      <c r="J3233" s="47" t="s">
        <v>5669</v>
      </c>
      <c r="K3233" s="610"/>
      <c r="L3233" s="3"/>
    </row>
    <row r="3234" spans="1:12">
      <c r="A3234" s="38">
        <v>13858</v>
      </c>
      <c r="B3234" s="24" t="s">
        <v>137</v>
      </c>
      <c r="C3234" s="502" t="s">
        <v>3955</v>
      </c>
      <c r="D3234" s="610" t="str">
        <f t="shared" si="253"/>
        <v>Фото</v>
      </c>
      <c r="E3234" s="569" t="s">
        <v>134</v>
      </c>
      <c r="F3234" s="52">
        <v>22</v>
      </c>
      <c r="G3234" s="48">
        <f t="shared" si="254"/>
        <v>820.59999999999991</v>
      </c>
      <c r="H3234" s="75"/>
      <c r="I3234" s="47">
        <f t="shared" si="255"/>
        <v>0</v>
      </c>
      <c r="J3234" s="47" t="s">
        <v>8832</v>
      </c>
      <c r="K3234" s="610"/>
      <c r="L3234" s="3"/>
    </row>
    <row r="3235" spans="1:12">
      <c r="A3235" s="37">
        <v>21020</v>
      </c>
      <c r="B3235" s="24" t="s">
        <v>137</v>
      </c>
      <c r="C3235" s="18" t="s">
        <v>1487</v>
      </c>
      <c r="D3235" s="610" t="str">
        <f t="shared" si="253"/>
        <v>Фото</v>
      </c>
      <c r="E3235" s="239" t="s">
        <v>351</v>
      </c>
      <c r="F3235" s="65">
        <v>3.5</v>
      </c>
      <c r="G3235" s="48">
        <f t="shared" si="254"/>
        <v>130.54999999999998</v>
      </c>
      <c r="H3235" s="75"/>
      <c r="I3235" s="47">
        <f t="shared" si="255"/>
        <v>0</v>
      </c>
      <c r="J3235" s="47" t="s">
        <v>8460</v>
      </c>
      <c r="K3235" s="610"/>
      <c r="L3235" s="3"/>
    </row>
    <row r="3236" spans="1:12">
      <c r="A3236" s="10">
        <v>15286</v>
      </c>
      <c r="B3236" s="24" t="s">
        <v>137</v>
      </c>
      <c r="C3236" s="19" t="s">
        <v>3628</v>
      </c>
      <c r="D3236" s="610" t="str">
        <f t="shared" si="253"/>
        <v>Фото</v>
      </c>
      <c r="E3236" s="239" t="s">
        <v>351</v>
      </c>
      <c r="F3236" s="52">
        <v>10</v>
      </c>
      <c r="G3236" s="48"/>
      <c r="H3236" s="75"/>
      <c r="I3236" s="47">
        <f t="shared" si="255"/>
        <v>0</v>
      </c>
      <c r="J3236" s="47" t="s">
        <v>5671</v>
      </c>
      <c r="K3236" s="610"/>
      <c r="L3236" s="3"/>
    </row>
    <row r="3237" spans="1:12">
      <c r="A3237" s="10">
        <v>11928</v>
      </c>
      <c r="B3237" s="24" t="s">
        <v>137</v>
      </c>
      <c r="C3237" s="19" t="s">
        <v>3627</v>
      </c>
      <c r="D3237" s="610" t="str">
        <f t="shared" si="253"/>
        <v>Фото</v>
      </c>
      <c r="E3237" s="239" t="s">
        <v>351</v>
      </c>
      <c r="F3237" s="52">
        <v>10</v>
      </c>
      <c r="G3237" s="48">
        <f t="shared" ref="G3237:G3278" si="256">I$2*F3237</f>
        <v>373</v>
      </c>
      <c r="H3237" s="75"/>
      <c r="I3237" s="47">
        <f t="shared" si="255"/>
        <v>0</v>
      </c>
      <c r="J3237" s="47" t="s">
        <v>7818</v>
      </c>
      <c r="K3237" s="610"/>
      <c r="L3237" s="3"/>
    </row>
    <row r="3238" spans="1:12">
      <c r="A3238" s="10">
        <v>11929</v>
      </c>
      <c r="B3238" s="24" t="s">
        <v>137</v>
      </c>
      <c r="C3238" s="19" t="s">
        <v>3629</v>
      </c>
      <c r="D3238" s="610" t="str">
        <f t="shared" si="253"/>
        <v>Фото</v>
      </c>
      <c r="E3238" s="239" t="s">
        <v>351</v>
      </c>
      <c r="F3238" s="52">
        <v>10</v>
      </c>
      <c r="G3238" s="48">
        <f t="shared" si="256"/>
        <v>373</v>
      </c>
      <c r="H3238" s="75"/>
      <c r="I3238" s="47">
        <f t="shared" si="255"/>
        <v>0</v>
      </c>
      <c r="J3238" s="47" t="s">
        <v>7819</v>
      </c>
      <c r="K3238" s="610"/>
      <c r="L3238" s="3"/>
    </row>
    <row r="3239" spans="1:12">
      <c r="A3239" s="37">
        <v>21035</v>
      </c>
      <c r="B3239" s="24" t="s">
        <v>137</v>
      </c>
      <c r="C3239" s="21" t="s">
        <v>1488</v>
      </c>
      <c r="D3239" s="610" t="str">
        <f t="shared" si="253"/>
        <v>Фото</v>
      </c>
      <c r="E3239" s="239" t="s">
        <v>351</v>
      </c>
      <c r="F3239" s="52">
        <v>20</v>
      </c>
      <c r="G3239" s="48">
        <f t="shared" si="256"/>
        <v>746</v>
      </c>
      <c r="H3239" s="75"/>
      <c r="I3239" s="47">
        <f t="shared" si="255"/>
        <v>0</v>
      </c>
      <c r="J3239" s="47" t="s">
        <v>5673</v>
      </c>
      <c r="K3239" s="610"/>
      <c r="L3239" s="3"/>
    </row>
    <row r="3240" spans="1:12">
      <c r="A3240" s="10">
        <v>15288</v>
      </c>
      <c r="B3240" s="24" t="s">
        <v>137</v>
      </c>
      <c r="C3240" s="19" t="s">
        <v>3463</v>
      </c>
      <c r="D3240" s="610" t="str">
        <f t="shared" si="253"/>
        <v>Фото</v>
      </c>
      <c r="E3240" s="239" t="s">
        <v>351</v>
      </c>
      <c r="F3240" s="52">
        <v>10</v>
      </c>
      <c r="G3240" s="48">
        <f t="shared" si="256"/>
        <v>373</v>
      </c>
      <c r="H3240" s="75"/>
      <c r="I3240" s="47">
        <f t="shared" si="255"/>
        <v>0</v>
      </c>
      <c r="J3240" s="47" t="s">
        <v>5674</v>
      </c>
      <c r="K3240" s="610"/>
    </row>
    <row r="3241" spans="1:12">
      <c r="A3241" s="10">
        <v>12630</v>
      </c>
      <c r="B3241" s="9" t="s">
        <v>137</v>
      </c>
      <c r="C3241" s="18" t="s">
        <v>2688</v>
      </c>
      <c r="D3241" s="610" t="str">
        <f t="shared" si="253"/>
        <v>Фото</v>
      </c>
      <c r="E3241" s="569" t="s">
        <v>134</v>
      </c>
      <c r="F3241" s="52">
        <v>60</v>
      </c>
      <c r="G3241" s="48">
        <f t="shared" si="256"/>
        <v>2238</v>
      </c>
      <c r="H3241" s="75"/>
      <c r="I3241" s="47">
        <f t="shared" si="255"/>
        <v>0</v>
      </c>
      <c r="J3241" s="47" t="s">
        <v>8359</v>
      </c>
      <c r="K3241" s="610"/>
    </row>
    <row r="3242" spans="1:12">
      <c r="A3242" s="37">
        <v>21030</v>
      </c>
      <c r="B3242" s="24" t="s">
        <v>137</v>
      </c>
      <c r="C3242" s="18" t="s">
        <v>2689</v>
      </c>
      <c r="D3242" s="610" t="str">
        <f t="shared" si="253"/>
        <v>Фото</v>
      </c>
      <c r="E3242" s="569" t="s">
        <v>134</v>
      </c>
      <c r="F3242" s="65">
        <v>95</v>
      </c>
      <c r="G3242" s="48">
        <f t="shared" si="256"/>
        <v>3543.4999999999995</v>
      </c>
      <c r="H3242" s="75"/>
      <c r="I3242" s="47">
        <f t="shared" ref="I3242:I3273" si="257">F3242*H3242</f>
        <v>0</v>
      </c>
      <c r="J3242" s="47" t="s">
        <v>5675</v>
      </c>
      <c r="K3242" s="610"/>
    </row>
    <row r="3243" spans="1:12">
      <c r="A3243" s="10">
        <v>15289</v>
      </c>
      <c r="B3243" s="24" t="s">
        <v>137</v>
      </c>
      <c r="C3243" s="19" t="s">
        <v>1489</v>
      </c>
      <c r="D3243" s="610" t="str">
        <f t="shared" si="253"/>
        <v>Фото</v>
      </c>
      <c r="E3243" s="239" t="s">
        <v>351</v>
      </c>
      <c r="F3243" s="52">
        <v>7</v>
      </c>
      <c r="G3243" s="48">
        <f t="shared" si="256"/>
        <v>261.09999999999997</v>
      </c>
      <c r="H3243" s="75"/>
      <c r="I3243" s="47">
        <f t="shared" si="257"/>
        <v>0</v>
      </c>
      <c r="J3243" s="47" t="s">
        <v>5677</v>
      </c>
      <c r="K3243" s="610"/>
    </row>
    <row r="3244" spans="1:12">
      <c r="A3244" s="37">
        <v>21031</v>
      </c>
      <c r="B3244" s="24" t="s">
        <v>137</v>
      </c>
      <c r="C3244" s="18" t="s">
        <v>1498</v>
      </c>
      <c r="D3244" s="610" t="str">
        <f t="shared" si="253"/>
        <v>Фото</v>
      </c>
      <c r="E3244" s="239" t="s">
        <v>351</v>
      </c>
      <c r="F3244" s="49">
        <v>13</v>
      </c>
      <c r="G3244" s="48">
        <f t="shared" si="256"/>
        <v>484.9</v>
      </c>
      <c r="H3244" s="75"/>
      <c r="I3244" s="47">
        <f t="shared" si="257"/>
        <v>0</v>
      </c>
      <c r="J3244" s="47" t="s">
        <v>5678</v>
      </c>
      <c r="K3244" s="610"/>
    </row>
    <row r="3245" spans="1:12">
      <c r="A3245" s="37">
        <v>21032</v>
      </c>
      <c r="B3245" s="24" t="s">
        <v>137</v>
      </c>
      <c r="C3245" s="18" t="s">
        <v>1490</v>
      </c>
      <c r="D3245" s="610" t="str">
        <f t="shared" si="253"/>
        <v>Фото</v>
      </c>
      <c r="E3245" s="239" t="s">
        <v>351</v>
      </c>
      <c r="F3245" s="49">
        <v>13</v>
      </c>
      <c r="G3245" s="48">
        <f t="shared" si="256"/>
        <v>484.9</v>
      </c>
      <c r="H3245" s="75"/>
      <c r="I3245" s="47">
        <f t="shared" si="257"/>
        <v>0</v>
      </c>
      <c r="J3245" s="47" t="s">
        <v>5679</v>
      </c>
      <c r="K3245" s="610"/>
    </row>
    <row r="3246" spans="1:12">
      <c r="A3246" s="37">
        <v>12182</v>
      </c>
      <c r="B3246" s="9" t="s">
        <v>137</v>
      </c>
      <c r="C3246" s="18" t="s">
        <v>2575</v>
      </c>
      <c r="D3246" s="610" t="str">
        <f t="shared" si="253"/>
        <v>Фото</v>
      </c>
      <c r="E3246" s="569" t="s">
        <v>134</v>
      </c>
      <c r="F3246" s="49">
        <v>10</v>
      </c>
      <c r="G3246" s="48">
        <f t="shared" si="256"/>
        <v>373</v>
      </c>
      <c r="H3246" s="75"/>
      <c r="I3246" s="47">
        <f t="shared" si="257"/>
        <v>0</v>
      </c>
      <c r="J3246" s="47" t="s">
        <v>8300</v>
      </c>
      <c r="K3246" s="610"/>
    </row>
    <row r="3247" spans="1:12">
      <c r="A3247" s="6">
        <v>29011</v>
      </c>
      <c r="B3247" s="23" t="s">
        <v>137</v>
      </c>
      <c r="C3247" s="21" t="s">
        <v>3644</v>
      </c>
      <c r="D3247" s="610" t="str">
        <f t="shared" si="253"/>
        <v>Фото</v>
      </c>
      <c r="E3247" s="72" t="s">
        <v>351</v>
      </c>
      <c r="F3247" s="51">
        <v>4</v>
      </c>
      <c r="G3247" s="48">
        <f t="shared" si="256"/>
        <v>149.19999999999999</v>
      </c>
      <c r="H3247" s="75"/>
      <c r="I3247" s="47">
        <f t="shared" si="257"/>
        <v>0</v>
      </c>
      <c r="J3247" s="47" t="s">
        <v>5680</v>
      </c>
      <c r="K3247" s="610"/>
    </row>
    <row r="3248" spans="1:12">
      <c r="A3248" s="6">
        <v>12594</v>
      </c>
      <c r="B3248" s="6" t="s">
        <v>137</v>
      </c>
      <c r="C3248" s="21" t="s">
        <v>2616</v>
      </c>
      <c r="D3248" s="610" t="str">
        <f t="shared" si="253"/>
        <v>Фото</v>
      </c>
      <c r="E3248" s="72" t="s">
        <v>351</v>
      </c>
      <c r="F3248" s="51">
        <v>3</v>
      </c>
      <c r="G3248" s="48">
        <f t="shared" si="256"/>
        <v>111.89999999999999</v>
      </c>
      <c r="H3248" s="75"/>
      <c r="I3248" s="47">
        <f t="shared" si="257"/>
        <v>0</v>
      </c>
      <c r="J3248" s="47" t="s">
        <v>8324</v>
      </c>
      <c r="K3248" s="610"/>
    </row>
    <row r="3249" spans="1:12">
      <c r="A3249" s="6">
        <v>12571</v>
      </c>
      <c r="B3249" s="23" t="s">
        <v>137</v>
      </c>
      <c r="C3249" s="17" t="s">
        <v>1491</v>
      </c>
      <c r="D3249" s="610" t="str">
        <f t="shared" si="253"/>
        <v>Фото</v>
      </c>
      <c r="E3249" s="72" t="s">
        <v>351</v>
      </c>
      <c r="F3249" s="51">
        <v>5</v>
      </c>
      <c r="G3249" s="48">
        <f t="shared" si="256"/>
        <v>186.5</v>
      </c>
      <c r="H3249" s="75"/>
      <c r="I3249" s="47">
        <f t="shared" si="257"/>
        <v>0</v>
      </c>
      <c r="J3249" s="47" t="s">
        <v>5681</v>
      </c>
      <c r="K3249" s="610"/>
    </row>
    <row r="3250" spans="1:12">
      <c r="A3250" s="6">
        <v>12573</v>
      </c>
      <c r="B3250" s="23" t="s">
        <v>137</v>
      </c>
      <c r="C3250" s="17" t="s">
        <v>3635</v>
      </c>
      <c r="D3250" s="610" t="str">
        <f t="shared" si="253"/>
        <v>Фото</v>
      </c>
      <c r="E3250" s="72" t="s">
        <v>351</v>
      </c>
      <c r="F3250" s="51">
        <v>7</v>
      </c>
      <c r="G3250" s="48">
        <f t="shared" si="256"/>
        <v>261.09999999999997</v>
      </c>
      <c r="H3250" s="75"/>
      <c r="I3250" s="47">
        <f t="shared" si="257"/>
        <v>0</v>
      </c>
      <c r="J3250" s="47" t="s">
        <v>5682</v>
      </c>
      <c r="K3250" s="610"/>
    </row>
    <row r="3251" spans="1:12">
      <c r="A3251" s="6">
        <v>12089</v>
      </c>
      <c r="B3251" s="6" t="s">
        <v>137</v>
      </c>
      <c r="C3251" s="17" t="s">
        <v>2482</v>
      </c>
      <c r="D3251" s="610" t="str">
        <f t="shared" si="253"/>
        <v>Фото</v>
      </c>
      <c r="E3251" s="72" t="s">
        <v>351</v>
      </c>
      <c r="F3251" s="51">
        <v>7</v>
      </c>
      <c r="G3251" s="48">
        <f t="shared" si="256"/>
        <v>261.09999999999997</v>
      </c>
      <c r="H3251" s="75"/>
      <c r="I3251" s="47">
        <f t="shared" si="257"/>
        <v>0</v>
      </c>
      <c r="J3251" s="47" t="s">
        <v>8216</v>
      </c>
      <c r="K3251" s="610"/>
    </row>
    <row r="3252" spans="1:12">
      <c r="A3252" s="37">
        <v>29205</v>
      </c>
      <c r="B3252" s="24" t="s">
        <v>137</v>
      </c>
      <c r="C3252" s="21" t="s">
        <v>3381</v>
      </c>
      <c r="D3252" s="610" t="str">
        <f t="shared" si="253"/>
        <v>Фото</v>
      </c>
      <c r="E3252" s="72" t="s">
        <v>351</v>
      </c>
      <c r="F3252" s="49">
        <v>24</v>
      </c>
      <c r="G3252" s="48">
        <f t="shared" si="256"/>
        <v>895.19999999999993</v>
      </c>
      <c r="H3252" s="75"/>
      <c r="I3252" s="47">
        <f t="shared" si="257"/>
        <v>0</v>
      </c>
      <c r="J3252" s="47" t="s">
        <v>5683</v>
      </c>
      <c r="K3252" s="610"/>
    </row>
    <row r="3253" spans="1:12">
      <c r="A3253" s="37">
        <v>12190</v>
      </c>
      <c r="B3253" s="9" t="s">
        <v>137</v>
      </c>
      <c r="C3253" s="21" t="s">
        <v>2587</v>
      </c>
      <c r="D3253" s="610" t="str">
        <f t="shared" si="253"/>
        <v>Фото</v>
      </c>
      <c r="E3253" s="239" t="s">
        <v>351</v>
      </c>
      <c r="F3253" s="49">
        <v>22</v>
      </c>
      <c r="G3253" s="48">
        <f t="shared" si="256"/>
        <v>820.59999999999991</v>
      </c>
      <c r="H3253" s="75"/>
      <c r="I3253" s="47">
        <f t="shared" si="257"/>
        <v>0</v>
      </c>
      <c r="J3253" s="47" t="s">
        <v>8309</v>
      </c>
      <c r="K3253" s="610"/>
    </row>
    <row r="3254" spans="1:12">
      <c r="A3254" s="37">
        <v>12819</v>
      </c>
      <c r="B3254" s="9" t="s">
        <v>137</v>
      </c>
      <c r="C3254" s="21" t="s">
        <v>3632</v>
      </c>
      <c r="D3254" s="610" t="str">
        <f t="shared" si="253"/>
        <v>Фото</v>
      </c>
      <c r="E3254" s="344" t="s">
        <v>351</v>
      </c>
      <c r="F3254" s="49">
        <v>28</v>
      </c>
      <c r="G3254" s="48">
        <f t="shared" si="256"/>
        <v>1044.3999999999999</v>
      </c>
      <c r="H3254" s="75"/>
      <c r="I3254" s="47">
        <f t="shared" si="257"/>
        <v>0</v>
      </c>
      <c r="J3254" s="47" t="s">
        <v>5676</v>
      </c>
      <c r="K3254" s="610"/>
    </row>
    <row r="3255" spans="1:12">
      <c r="A3255" s="37">
        <v>12925</v>
      </c>
      <c r="B3255" s="9" t="s">
        <v>137</v>
      </c>
      <c r="C3255" s="21" t="s">
        <v>3212</v>
      </c>
      <c r="D3255" s="610" t="str">
        <f t="shared" si="253"/>
        <v>Фото</v>
      </c>
      <c r="E3255" s="239" t="s">
        <v>351</v>
      </c>
      <c r="F3255" s="49">
        <v>5</v>
      </c>
      <c r="G3255" s="48">
        <f t="shared" si="256"/>
        <v>186.5</v>
      </c>
      <c r="H3255" s="75"/>
      <c r="I3255" s="47">
        <f t="shared" si="257"/>
        <v>0</v>
      </c>
      <c r="J3255" s="47" t="s">
        <v>8653</v>
      </c>
      <c r="K3255" s="610"/>
    </row>
    <row r="3256" spans="1:12">
      <c r="A3256" s="8">
        <v>28227</v>
      </c>
      <c r="B3256" s="23" t="s">
        <v>137</v>
      </c>
      <c r="C3256" s="32" t="s">
        <v>2081</v>
      </c>
      <c r="D3256" s="610" t="str">
        <f t="shared" si="253"/>
        <v>Фото</v>
      </c>
      <c r="E3256" s="344" t="s">
        <v>351</v>
      </c>
      <c r="F3256" s="51">
        <v>12</v>
      </c>
      <c r="G3256" s="48">
        <f t="shared" si="256"/>
        <v>447.59999999999997</v>
      </c>
      <c r="H3256" s="75"/>
      <c r="I3256" s="47">
        <f t="shared" si="257"/>
        <v>0</v>
      </c>
      <c r="J3256" s="47" t="s">
        <v>5684</v>
      </c>
      <c r="K3256" s="610"/>
    </row>
    <row r="3257" spans="1:12">
      <c r="A3257" s="8">
        <v>11931</v>
      </c>
      <c r="B3257" s="23" t="s">
        <v>137</v>
      </c>
      <c r="C3257" s="32" t="s">
        <v>2227</v>
      </c>
      <c r="D3257" s="610" t="str">
        <f t="shared" si="253"/>
        <v>Фото</v>
      </c>
      <c r="E3257" s="239" t="s">
        <v>351</v>
      </c>
      <c r="F3257" s="51">
        <v>3</v>
      </c>
      <c r="G3257" s="48">
        <f t="shared" si="256"/>
        <v>111.89999999999999</v>
      </c>
      <c r="H3257" s="75"/>
      <c r="I3257" s="47">
        <f t="shared" si="257"/>
        <v>0</v>
      </c>
      <c r="J3257" s="47" t="s">
        <v>7821</v>
      </c>
      <c r="K3257" s="610"/>
    </row>
    <row r="3258" spans="1:12">
      <c r="A3258" s="37">
        <v>12654</v>
      </c>
      <c r="B3258" s="7" t="s">
        <v>137</v>
      </c>
      <c r="C3258" s="512" t="s">
        <v>2765</v>
      </c>
      <c r="D3258" s="610" t="str">
        <f t="shared" si="253"/>
        <v>Фото</v>
      </c>
      <c r="E3258" s="239" t="s">
        <v>351</v>
      </c>
      <c r="F3258" s="49">
        <v>3</v>
      </c>
      <c r="G3258" s="48">
        <f t="shared" si="256"/>
        <v>111.89999999999999</v>
      </c>
      <c r="H3258" s="77"/>
      <c r="I3258" s="47">
        <f t="shared" si="257"/>
        <v>0</v>
      </c>
      <c r="J3258" s="47" t="s">
        <v>8394</v>
      </c>
      <c r="K3258" s="610"/>
      <c r="L3258" s="3"/>
    </row>
    <row r="3259" spans="1:12">
      <c r="A3259" s="6">
        <v>12655</v>
      </c>
      <c r="B3259" s="7" t="s">
        <v>137</v>
      </c>
      <c r="C3259" s="31" t="s">
        <v>2766</v>
      </c>
      <c r="D3259" s="610" t="str">
        <f t="shared" si="253"/>
        <v>Фото</v>
      </c>
      <c r="E3259" s="228" t="s">
        <v>351</v>
      </c>
      <c r="F3259" s="49">
        <v>3</v>
      </c>
      <c r="G3259" s="48">
        <f t="shared" si="256"/>
        <v>111.89999999999999</v>
      </c>
      <c r="H3259" s="75"/>
      <c r="I3259" s="47">
        <f t="shared" si="257"/>
        <v>0</v>
      </c>
      <c r="J3259" s="47" t="s">
        <v>8395</v>
      </c>
      <c r="K3259" s="610"/>
      <c r="L3259" s="3"/>
    </row>
    <row r="3260" spans="1:12">
      <c r="A3260" s="8">
        <v>15294</v>
      </c>
      <c r="B3260" s="23" t="s">
        <v>137</v>
      </c>
      <c r="C3260" s="20" t="s">
        <v>2082</v>
      </c>
      <c r="D3260" s="610" t="str">
        <f t="shared" si="253"/>
        <v>Фото</v>
      </c>
      <c r="E3260" s="239" t="s">
        <v>351</v>
      </c>
      <c r="F3260" s="51">
        <v>3.5</v>
      </c>
      <c r="G3260" s="48">
        <f t="shared" si="256"/>
        <v>130.54999999999998</v>
      </c>
      <c r="H3260" s="75"/>
      <c r="I3260" s="47">
        <f t="shared" si="257"/>
        <v>0</v>
      </c>
      <c r="J3260" s="47" t="s">
        <v>5701</v>
      </c>
      <c r="K3260" s="610"/>
    </row>
    <row r="3261" spans="1:12">
      <c r="A3261" s="37">
        <v>21044</v>
      </c>
      <c r="B3261" s="24" t="s">
        <v>137</v>
      </c>
      <c r="C3261" s="18" t="s">
        <v>3025</v>
      </c>
      <c r="D3261" s="610" t="str">
        <f t="shared" si="253"/>
        <v>Фото</v>
      </c>
      <c r="E3261" s="239" t="s">
        <v>351</v>
      </c>
      <c r="F3261" s="65">
        <v>3.5</v>
      </c>
      <c r="G3261" s="48">
        <f t="shared" si="256"/>
        <v>130.54999999999998</v>
      </c>
      <c r="H3261" s="75"/>
      <c r="I3261" s="47">
        <f t="shared" si="257"/>
        <v>0</v>
      </c>
      <c r="J3261" s="47" t="s">
        <v>5702</v>
      </c>
      <c r="K3261" s="610"/>
    </row>
    <row r="3262" spans="1:12">
      <c r="A3262" s="37">
        <v>11171</v>
      </c>
      <c r="B3262" s="7" t="s">
        <v>137</v>
      </c>
      <c r="C3262" s="18" t="s">
        <v>534</v>
      </c>
      <c r="D3262" s="610" t="str">
        <f t="shared" si="253"/>
        <v>Фото</v>
      </c>
      <c r="E3262" s="239" t="s">
        <v>351</v>
      </c>
      <c r="F3262" s="65">
        <v>13</v>
      </c>
      <c r="G3262" s="48">
        <f t="shared" si="256"/>
        <v>484.9</v>
      </c>
      <c r="H3262" s="75"/>
      <c r="I3262" s="47">
        <f t="shared" si="257"/>
        <v>0</v>
      </c>
      <c r="J3262" s="47" t="s">
        <v>5694</v>
      </c>
      <c r="K3262" s="610"/>
    </row>
    <row r="3263" spans="1:12">
      <c r="A3263" s="37">
        <v>22352</v>
      </c>
      <c r="B3263" s="7" t="s">
        <v>137</v>
      </c>
      <c r="C3263" s="18" t="s">
        <v>3117</v>
      </c>
      <c r="D3263" s="610" t="str">
        <f t="shared" si="253"/>
        <v>Фото</v>
      </c>
      <c r="E3263" s="344" t="s">
        <v>351</v>
      </c>
      <c r="F3263" s="65">
        <v>5</v>
      </c>
      <c r="G3263" s="48">
        <f t="shared" si="256"/>
        <v>186.5</v>
      </c>
      <c r="H3263" s="75"/>
      <c r="I3263" s="47">
        <f t="shared" si="257"/>
        <v>0</v>
      </c>
      <c r="J3263" s="47" t="s">
        <v>7846</v>
      </c>
      <c r="K3263" s="610"/>
    </row>
    <row r="3264" spans="1:12" ht="14.4">
      <c r="A3264" s="8">
        <v>13331</v>
      </c>
      <c r="B3264" s="303" t="s">
        <v>73</v>
      </c>
      <c r="C3264" s="32" t="s">
        <v>392</v>
      </c>
      <c r="D3264" s="610" t="str">
        <f t="shared" si="253"/>
        <v>Фото</v>
      </c>
      <c r="E3264" s="344" t="s">
        <v>351</v>
      </c>
      <c r="F3264" s="52">
        <v>1.7</v>
      </c>
      <c r="G3264" s="48">
        <f t="shared" si="256"/>
        <v>63.41</v>
      </c>
      <c r="H3264" s="73"/>
      <c r="I3264" s="47">
        <f t="shared" si="257"/>
        <v>0</v>
      </c>
      <c r="J3264" s="47" t="s">
        <v>4718</v>
      </c>
      <c r="K3264" s="610"/>
      <c r="L3264" s="87"/>
    </row>
    <row r="3265" spans="1:12">
      <c r="A3265" s="10">
        <v>15295</v>
      </c>
      <c r="B3265" s="347" t="s">
        <v>89</v>
      </c>
      <c r="C3265" s="19" t="s">
        <v>1492</v>
      </c>
      <c r="D3265" s="610" t="str">
        <f t="shared" si="253"/>
        <v>Фото</v>
      </c>
      <c r="E3265" s="239" t="s">
        <v>351</v>
      </c>
      <c r="F3265" s="52">
        <v>22</v>
      </c>
      <c r="G3265" s="48">
        <f t="shared" si="256"/>
        <v>820.59999999999991</v>
      </c>
      <c r="H3265" s="75"/>
      <c r="I3265" s="47">
        <f t="shared" si="257"/>
        <v>0</v>
      </c>
      <c r="J3265" s="47" t="s">
        <v>5688</v>
      </c>
      <c r="K3265" s="610"/>
      <c r="L3265" s="3"/>
    </row>
    <row r="3266" spans="1:12">
      <c r="A3266" s="37">
        <v>21047</v>
      </c>
      <c r="B3266" s="24" t="s">
        <v>137</v>
      </c>
      <c r="C3266" s="18" t="s">
        <v>4386</v>
      </c>
      <c r="D3266" s="610" t="str">
        <f t="shared" si="253"/>
        <v>Фото</v>
      </c>
      <c r="E3266" s="352" t="s">
        <v>351</v>
      </c>
      <c r="F3266" s="65">
        <v>10</v>
      </c>
      <c r="G3266" s="48">
        <f t="shared" si="256"/>
        <v>373</v>
      </c>
      <c r="H3266" s="75"/>
      <c r="I3266" s="47">
        <f t="shared" si="257"/>
        <v>0</v>
      </c>
      <c r="J3266" s="47" t="s">
        <v>5696</v>
      </c>
      <c r="K3266" s="610"/>
      <c r="L3266" s="3"/>
    </row>
    <row r="3267" spans="1:12">
      <c r="A3267" s="8">
        <v>15297</v>
      </c>
      <c r="B3267" s="23" t="s">
        <v>137</v>
      </c>
      <c r="C3267" s="20" t="s">
        <v>2882</v>
      </c>
      <c r="D3267" s="610" t="str">
        <f t="shared" si="253"/>
        <v>Фото</v>
      </c>
      <c r="E3267" s="239" t="s">
        <v>351</v>
      </c>
      <c r="F3267" s="51">
        <v>6</v>
      </c>
      <c r="G3267" s="48">
        <f t="shared" si="256"/>
        <v>223.79999999999998</v>
      </c>
      <c r="H3267" s="75"/>
      <c r="I3267" s="47">
        <f t="shared" si="257"/>
        <v>0</v>
      </c>
      <c r="J3267" s="47" t="s">
        <v>6449</v>
      </c>
      <c r="K3267" s="610"/>
      <c r="L3267" s="3"/>
    </row>
    <row r="3268" spans="1:12">
      <c r="A3268" s="37">
        <v>11583</v>
      </c>
      <c r="B3268" s="7" t="s">
        <v>137</v>
      </c>
      <c r="C3268" s="18" t="s">
        <v>3761</v>
      </c>
      <c r="D3268" s="610" t="str">
        <f t="shared" si="253"/>
        <v>Фото</v>
      </c>
      <c r="E3268" s="228" t="s">
        <v>351</v>
      </c>
      <c r="F3268" s="65">
        <v>1.2</v>
      </c>
      <c r="G3268" s="48">
        <f t="shared" si="256"/>
        <v>44.76</v>
      </c>
      <c r="H3268" s="75"/>
      <c r="I3268" s="47">
        <f t="shared" si="257"/>
        <v>0</v>
      </c>
      <c r="J3268" s="47" t="s">
        <v>6453</v>
      </c>
      <c r="K3268" s="610"/>
      <c r="L3268" s="3"/>
    </row>
    <row r="3269" spans="1:12">
      <c r="A3269" s="37">
        <v>21060</v>
      </c>
      <c r="B3269" s="24" t="s">
        <v>137</v>
      </c>
      <c r="C3269" s="18" t="s">
        <v>1493</v>
      </c>
      <c r="D3269" s="610" t="str">
        <f t="shared" si="253"/>
        <v>Фото</v>
      </c>
      <c r="E3269" s="566" t="s">
        <v>351</v>
      </c>
      <c r="F3269" s="65">
        <v>7.5</v>
      </c>
      <c r="G3269" s="48">
        <f t="shared" si="256"/>
        <v>279.75</v>
      </c>
      <c r="H3269" s="75"/>
      <c r="I3269" s="47">
        <f t="shared" si="257"/>
        <v>0</v>
      </c>
      <c r="J3269" s="47" t="s">
        <v>5700</v>
      </c>
      <c r="K3269" s="610"/>
      <c r="L3269" s="3"/>
    </row>
    <row r="3270" spans="1:12">
      <c r="A3270" s="37">
        <v>21049</v>
      </c>
      <c r="B3270" s="24" t="s">
        <v>137</v>
      </c>
      <c r="C3270" s="21" t="s">
        <v>2823</v>
      </c>
      <c r="D3270" s="610" t="str">
        <f t="shared" si="253"/>
        <v>Фото</v>
      </c>
      <c r="E3270" s="569" t="s">
        <v>134</v>
      </c>
      <c r="F3270" s="49">
        <v>16</v>
      </c>
      <c r="G3270" s="48">
        <f t="shared" si="256"/>
        <v>596.79999999999995</v>
      </c>
      <c r="H3270" s="75"/>
      <c r="I3270" s="47">
        <f t="shared" si="257"/>
        <v>0</v>
      </c>
      <c r="J3270" s="47" t="s">
        <v>8328</v>
      </c>
      <c r="K3270" s="610"/>
      <c r="L3270" s="3"/>
    </row>
    <row r="3271" spans="1:12">
      <c r="A3271" s="37">
        <v>21050</v>
      </c>
      <c r="B3271" s="24" t="s">
        <v>137</v>
      </c>
      <c r="C3271" s="21" t="s">
        <v>1494</v>
      </c>
      <c r="D3271" s="610" t="str">
        <f t="shared" ref="D3271:D3334" si="258">HYPERLINK(J3271,"Фото")</f>
        <v>Фото</v>
      </c>
      <c r="E3271" s="72" t="s">
        <v>351</v>
      </c>
      <c r="F3271" s="49">
        <v>16</v>
      </c>
      <c r="G3271" s="48">
        <f t="shared" si="256"/>
        <v>596.79999999999995</v>
      </c>
      <c r="H3271" s="75"/>
      <c r="I3271" s="47">
        <f t="shared" si="257"/>
        <v>0</v>
      </c>
      <c r="J3271" s="47" t="s">
        <v>5693</v>
      </c>
      <c r="K3271" s="610"/>
      <c r="L3271" s="3"/>
    </row>
    <row r="3272" spans="1:12">
      <c r="A3272" s="37">
        <v>12776</v>
      </c>
      <c r="B3272" s="7" t="s">
        <v>137</v>
      </c>
      <c r="C3272" s="18" t="s">
        <v>3383</v>
      </c>
      <c r="D3272" s="610" t="str">
        <f t="shared" si="258"/>
        <v>Фото</v>
      </c>
      <c r="E3272" s="239" t="s">
        <v>351</v>
      </c>
      <c r="F3272" s="65">
        <v>0.3</v>
      </c>
      <c r="G3272" s="48">
        <f t="shared" si="256"/>
        <v>11.19</v>
      </c>
      <c r="H3272" s="75"/>
      <c r="I3272" s="47">
        <f t="shared" si="257"/>
        <v>0</v>
      </c>
      <c r="J3272" s="47" t="s">
        <v>8513</v>
      </c>
      <c r="K3272" s="610"/>
      <c r="L3272" s="3"/>
    </row>
    <row r="3273" spans="1:12">
      <c r="A3273" s="8">
        <v>15299</v>
      </c>
      <c r="B3273" s="23" t="s">
        <v>137</v>
      </c>
      <c r="C3273" s="20" t="s">
        <v>1495</v>
      </c>
      <c r="D3273" s="610" t="str">
        <f t="shared" si="258"/>
        <v>Фото</v>
      </c>
      <c r="E3273" s="344" t="s">
        <v>351</v>
      </c>
      <c r="F3273" s="51">
        <v>20</v>
      </c>
      <c r="G3273" s="48">
        <f t="shared" si="256"/>
        <v>746</v>
      </c>
      <c r="H3273" s="75"/>
      <c r="I3273" s="47">
        <f t="shared" si="257"/>
        <v>0</v>
      </c>
      <c r="J3273" s="47" t="s">
        <v>5689</v>
      </c>
      <c r="K3273" s="610"/>
      <c r="L3273" s="3"/>
    </row>
    <row r="3274" spans="1:12">
      <c r="A3274" s="8">
        <v>15298</v>
      </c>
      <c r="B3274" s="23" t="s">
        <v>137</v>
      </c>
      <c r="C3274" s="20" t="s">
        <v>1496</v>
      </c>
      <c r="D3274" s="610" t="str">
        <f t="shared" si="258"/>
        <v>Фото</v>
      </c>
      <c r="E3274" s="569" t="s">
        <v>134</v>
      </c>
      <c r="F3274" s="51">
        <v>18</v>
      </c>
      <c r="G3274" s="48">
        <f t="shared" si="256"/>
        <v>671.4</v>
      </c>
      <c r="H3274" s="75"/>
      <c r="I3274" s="47">
        <f>F3274*H3274</f>
        <v>0</v>
      </c>
      <c r="J3274" s="47" t="s">
        <v>5690</v>
      </c>
      <c r="K3274" s="610"/>
      <c r="L3274" s="3"/>
    </row>
    <row r="3275" spans="1:12">
      <c r="A3275" s="8">
        <v>15300</v>
      </c>
      <c r="B3275" s="23" t="s">
        <v>137</v>
      </c>
      <c r="C3275" s="20" t="s">
        <v>1497</v>
      </c>
      <c r="D3275" s="610" t="str">
        <f t="shared" si="258"/>
        <v>Фото</v>
      </c>
      <c r="E3275" s="72" t="s">
        <v>351</v>
      </c>
      <c r="F3275" s="51">
        <v>16</v>
      </c>
      <c r="G3275" s="48">
        <f t="shared" si="256"/>
        <v>596.79999999999995</v>
      </c>
      <c r="H3275" s="75"/>
      <c r="I3275" s="47">
        <f>F3275*H3275</f>
        <v>0</v>
      </c>
      <c r="J3275" s="47" t="s">
        <v>5691</v>
      </c>
      <c r="K3275" s="610"/>
      <c r="L3275" s="3"/>
    </row>
    <row r="3276" spans="1:12">
      <c r="A3276" s="8">
        <v>12125</v>
      </c>
      <c r="B3276" s="6" t="s">
        <v>137</v>
      </c>
      <c r="C3276" s="20" t="s">
        <v>2523</v>
      </c>
      <c r="D3276" s="610" t="str">
        <f t="shared" si="258"/>
        <v>Фото</v>
      </c>
      <c r="E3276" s="566" t="s">
        <v>351</v>
      </c>
      <c r="F3276" s="51">
        <v>25</v>
      </c>
      <c r="G3276" s="48">
        <f t="shared" si="256"/>
        <v>932.49999999999989</v>
      </c>
      <c r="H3276" s="75"/>
      <c r="I3276" s="47">
        <f>F3276*H3276</f>
        <v>0</v>
      </c>
      <c r="J3276" s="47" t="s">
        <v>8249</v>
      </c>
      <c r="K3276" s="610"/>
      <c r="L3276" s="3"/>
    </row>
    <row r="3277" spans="1:12">
      <c r="A3277" s="8">
        <v>11996</v>
      </c>
      <c r="B3277" s="6" t="s">
        <v>137</v>
      </c>
      <c r="C3277" s="20" t="s">
        <v>2434</v>
      </c>
      <c r="D3277" s="610" t="str">
        <f t="shared" si="258"/>
        <v>Фото</v>
      </c>
      <c r="E3277" s="533" t="s">
        <v>351</v>
      </c>
      <c r="F3277" s="51">
        <v>7</v>
      </c>
      <c r="G3277" s="48">
        <f t="shared" si="256"/>
        <v>261.09999999999997</v>
      </c>
      <c r="H3277" s="75"/>
      <c r="I3277" s="47">
        <f>F3277*H3277</f>
        <v>0</v>
      </c>
      <c r="J3277" s="47" t="s">
        <v>7959</v>
      </c>
      <c r="K3277" s="610"/>
      <c r="L3277" s="3"/>
    </row>
    <row r="3278" spans="1:12">
      <c r="A3278" s="8">
        <v>15287</v>
      </c>
      <c r="B3278" s="23" t="s">
        <v>137</v>
      </c>
      <c r="C3278" s="32" t="s">
        <v>2435</v>
      </c>
      <c r="D3278" s="610" t="str">
        <f t="shared" si="258"/>
        <v>Фото</v>
      </c>
      <c r="E3278" s="72" t="s">
        <v>351</v>
      </c>
      <c r="F3278" s="51">
        <v>8.5</v>
      </c>
      <c r="G3278" s="48">
        <f t="shared" si="256"/>
        <v>317.04999999999995</v>
      </c>
      <c r="H3278" s="75"/>
      <c r="I3278" s="47">
        <f>F3278*H3278</f>
        <v>0</v>
      </c>
      <c r="J3278" s="47" t="s">
        <v>5692</v>
      </c>
      <c r="K3278" s="610"/>
      <c r="L3278" s="3"/>
    </row>
    <row r="3279" spans="1:12" ht="17.399999999999999">
      <c r="A3279" s="175"/>
      <c r="B3279" s="387" t="s">
        <v>1677</v>
      </c>
      <c r="C3279" s="176" t="s">
        <v>1553</v>
      </c>
      <c r="D3279" s="610"/>
      <c r="E3279" s="134"/>
      <c r="F3279" s="177"/>
      <c r="G3279" s="178"/>
      <c r="H3279" s="180"/>
      <c r="I3279" s="136"/>
      <c r="J3279" s="136" t="e">
        <v>#N/A</v>
      </c>
      <c r="K3279" s="610"/>
      <c r="L3279" s="3"/>
    </row>
    <row r="3280" spans="1:12" ht="131.1" customHeight="1">
      <c r="A3280" s="6"/>
      <c r="C3280" s="100"/>
      <c r="D3280" s="610"/>
      <c r="E3280" s="238"/>
      <c r="F3280" s="104"/>
      <c r="G3280" s="105"/>
      <c r="H3280" s="106"/>
      <c r="I3280" s="107"/>
      <c r="J3280" s="107" t="e">
        <v>#N/A</v>
      </c>
      <c r="K3280" s="610"/>
      <c r="L3280" s="3"/>
    </row>
    <row r="3281" spans="1:12">
      <c r="A3281" s="6">
        <v>40565</v>
      </c>
      <c r="B3281" s="23" t="s">
        <v>137</v>
      </c>
      <c r="C3281" s="17" t="s">
        <v>1351</v>
      </c>
      <c r="D3281" s="610" t="str">
        <f t="shared" si="258"/>
        <v>Фото</v>
      </c>
      <c r="E3281" s="329" t="s">
        <v>351</v>
      </c>
      <c r="F3281" s="51">
        <v>3.5</v>
      </c>
      <c r="G3281" s="48">
        <f t="shared" ref="G3281:G3286" si="259">I$2*F3281</f>
        <v>130.54999999999998</v>
      </c>
      <c r="H3281" s="75"/>
      <c r="I3281" s="47">
        <f t="shared" ref="I3281:I3286" si="260">F3281*H3281</f>
        <v>0</v>
      </c>
      <c r="J3281" s="47" t="s">
        <v>6443</v>
      </c>
      <c r="K3281" s="610"/>
      <c r="L3281" s="3"/>
    </row>
    <row r="3282" spans="1:12">
      <c r="A3282" s="6">
        <v>14011</v>
      </c>
      <c r="B3282" s="23" t="s">
        <v>137</v>
      </c>
      <c r="C3282" s="31" t="s">
        <v>2083</v>
      </c>
      <c r="D3282" s="610" t="str">
        <f t="shared" si="258"/>
        <v>Фото</v>
      </c>
      <c r="E3282" s="72" t="s">
        <v>351</v>
      </c>
      <c r="F3282" s="51">
        <v>28</v>
      </c>
      <c r="G3282" s="48">
        <f t="shared" si="259"/>
        <v>1044.3999999999999</v>
      </c>
      <c r="H3282" s="75"/>
      <c r="I3282" s="47">
        <f t="shared" si="260"/>
        <v>0</v>
      </c>
      <c r="J3282" s="47" t="s">
        <v>5393</v>
      </c>
      <c r="K3282" s="610"/>
      <c r="L3282" s="3"/>
    </row>
    <row r="3283" spans="1:12">
      <c r="A3283" s="6">
        <v>40185</v>
      </c>
      <c r="B3283" s="23" t="s">
        <v>137</v>
      </c>
      <c r="C3283" s="31" t="s">
        <v>1499</v>
      </c>
      <c r="D3283" s="610" t="str">
        <f t="shared" si="258"/>
        <v>Фото</v>
      </c>
      <c r="E3283" s="72" t="s">
        <v>351</v>
      </c>
      <c r="F3283" s="51">
        <v>22</v>
      </c>
      <c r="G3283" s="48">
        <f t="shared" si="259"/>
        <v>820.59999999999991</v>
      </c>
      <c r="H3283" s="75"/>
      <c r="I3283" s="47">
        <f t="shared" si="260"/>
        <v>0</v>
      </c>
      <c r="J3283" s="47" t="s">
        <v>5394</v>
      </c>
      <c r="K3283" s="610"/>
      <c r="L3283" s="3"/>
    </row>
    <row r="3284" spans="1:12">
      <c r="A3284" s="6">
        <v>28207</v>
      </c>
      <c r="B3284" s="23" t="s">
        <v>137</v>
      </c>
      <c r="C3284" s="17" t="s">
        <v>3671</v>
      </c>
      <c r="D3284" s="610" t="str">
        <f t="shared" si="258"/>
        <v>Фото</v>
      </c>
      <c r="E3284" s="72" t="s">
        <v>351</v>
      </c>
      <c r="F3284" s="51">
        <v>5</v>
      </c>
      <c r="G3284" s="48">
        <f t="shared" si="259"/>
        <v>186.5</v>
      </c>
      <c r="H3284" s="75"/>
      <c r="I3284" s="47">
        <f t="shared" si="260"/>
        <v>0</v>
      </c>
      <c r="J3284" s="47" t="s">
        <v>6975</v>
      </c>
      <c r="K3284" s="610"/>
      <c r="L3284" s="3"/>
    </row>
    <row r="3285" spans="1:12">
      <c r="A3285" s="10">
        <v>12201</v>
      </c>
      <c r="B3285" s="24" t="s">
        <v>137</v>
      </c>
      <c r="C3285" s="21" t="s">
        <v>3028</v>
      </c>
      <c r="D3285" s="610" t="str">
        <f t="shared" si="258"/>
        <v>Фото</v>
      </c>
      <c r="E3285" s="239" t="s">
        <v>351</v>
      </c>
      <c r="F3285" s="49">
        <v>15</v>
      </c>
      <c r="G3285" s="48">
        <f t="shared" si="259"/>
        <v>559.5</v>
      </c>
      <c r="H3285" s="75"/>
      <c r="I3285" s="47">
        <f t="shared" si="260"/>
        <v>0</v>
      </c>
      <c r="J3285" s="47" t="s">
        <v>8215</v>
      </c>
      <c r="K3285" s="610"/>
      <c r="L3285" s="3"/>
    </row>
    <row r="3286" spans="1:12">
      <c r="A3286" s="42">
        <v>12202</v>
      </c>
      <c r="B3286" s="24" t="s">
        <v>137</v>
      </c>
      <c r="C3286" s="21" t="s">
        <v>1500</v>
      </c>
      <c r="D3286" s="610" t="str">
        <f t="shared" si="258"/>
        <v>Фото</v>
      </c>
      <c r="E3286" s="239" t="s">
        <v>351</v>
      </c>
      <c r="F3286" s="49">
        <v>5</v>
      </c>
      <c r="G3286" s="48">
        <f t="shared" si="259"/>
        <v>186.5</v>
      </c>
      <c r="H3286" s="75"/>
      <c r="I3286" s="47">
        <f t="shared" si="260"/>
        <v>0</v>
      </c>
      <c r="J3286" s="47" t="s">
        <v>5633</v>
      </c>
      <c r="K3286" s="610"/>
      <c r="L3286" s="3"/>
    </row>
    <row r="3287" spans="1:12" ht="17.399999999999999">
      <c r="A3287" s="175"/>
      <c r="B3287" s="387" t="s">
        <v>1678</v>
      </c>
      <c r="C3287" s="176" t="s">
        <v>1504</v>
      </c>
      <c r="D3287" s="610"/>
      <c r="E3287" s="134"/>
      <c r="F3287" s="177"/>
      <c r="G3287" s="178"/>
      <c r="H3287" s="180"/>
      <c r="I3287" s="136"/>
      <c r="J3287" s="136" t="e">
        <v>#N/A</v>
      </c>
      <c r="K3287" s="610"/>
      <c r="L3287" s="3"/>
    </row>
    <row r="3288" spans="1:12" ht="165.6" customHeight="1">
      <c r="A3288" s="445"/>
      <c r="B3288" s="143"/>
      <c r="C3288" s="439"/>
      <c r="D3288" s="610"/>
      <c r="E3288" s="238"/>
      <c r="F3288" s="104"/>
      <c r="G3288" s="105"/>
      <c r="H3288" s="106"/>
      <c r="I3288" s="107"/>
      <c r="J3288" s="107" t="e">
        <v>#N/A</v>
      </c>
      <c r="K3288" s="610"/>
      <c r="L3288" s="3"/>
    </row>
    <row r="3289" spans="1:12">
      <c r="A3289" s="6">
        <v>34118</v>
      </c>
      <c r="B3289" s="440" t="s">
        <v>137</v>
      </c>
      <c r="C3289" s="31" t="s">
        <v>3080</v>
      </c>
      <c r="D3289" s="610" t="str">
        <f t="shared" si="258"/>
        <v>Фото</v>
      </c>
      <c r="E3289" s="72" t="s">
        <v>351</v>
      </c>
      <c r="F3289" s="51">
        <v>9</v>
      </c>
      <c r="G3289" s="48">
        <f t="shared" ref="G3289:G3317" si="261">I$2*F3289</f>
        <v>335.7</v>
      </c>
      <c r="H3289" s="75"/>
      <c r="I3289" s="47">
        <f t="shared" ref="I3289:I3317" si="262">F3289*H3289</f>
        <v>0</v>
      </c>
      <c r="J3289" s="47" t="s">
        <v>8889</v>
      </c>
      <c r="K3289" s="610"/>
      <c r="L3289" s="3"/>
    </row>
    <row r="3290" spans="1:12">
      <c r="A3290" s="6">
        <v>12083</v>
      </c>
      <c r="B3290" s="366" t="s">
        <v>137</v>
      </c>
      <c r="C3290" s="31" t="s">
        <v>2478</v>
      </c>
      <c r="D3290" s="610" t="str">
        <f t="shared" si="258"/>
        <v>Фото</v>
      </c>
      <c r="E3290" s="72" t="s">
        <v>351</v>
      </c>
      <c r="F3290" s="51">
        <v>7</v>
      </c>
      <c r="G3290" s="48">
        <f t="shared" si="261"/>
        <v>261.09999999999997</v>
      </c>
      <c r="H3290" s="75"/>
      <c r="I3290" s="47">
        <f t="shared" si="262"/>
        <v>0</v>
      </c>
      <c r="J3290" s="47" t="s">
        <v>8177</v>
      </c>
      <c r="K3290" s="610"/>
      <c r="L3290" s="3"/>
    </row>
    <row r="3291" spans="1:12">
      <c r="A3291" s="6">
        <v>12177</v>
      </c>
      <c r="B3291" s="366" t="s">
        <v>137</v>
      </c>
      <c r="C3291" s="476" t="s">
        <v>2570</v>
      </c>
      <c r="D3291" s="610" t="str">
        <f t="shared" si="258"/>
        <v>Фото</v>
      </c>
      <c r="E3291" s="569" t="s">
        <v>134</v>
      </c>
      <c r="F3291" s="51">
        <v>12</v>
      </c>
      <c r="G3291" s="48">
        <f t="shared" si="261"/>
        <v>447.59999999999997</v>
      </c>
      <c r="H3291" s="75"/>
      <c r="I3291" s="47">
        <f t="shared" si="262"/>
        <v>0</v>
      </c>
      <c r="J3291" s="47" t="s">
        <v>8294</v>
      </c>
      <c r="K3291" s="610"/>
      <c r="L3291" s="3"/>
    </row>
    <row r="3292" spans="1:12">
      <c r="A3292" s="6">
        <v>12192</v>
      </c>
      <c r="B3292" s="366" t="s">
        <v>137</v>
      </c>
      <c r="C3292" s="476" t="s">
        <v>3288</v>
      </c>
      <c r="D3292" s="610" t="str">
        <f t="shared" si="258"/>
        <v>Фото</v>
      </c>
      <c r="E3292" s="72" t="s">
        <v>351</v>
      </c>
      <c r="F3292" s="51">
        <v>9</v>
      </c>
      <c r="G3292" s="48">
        <f t="shared" si="261"/>
        <v>335.7</v>
      </c>
      <c r="H3292" s="75"/>
      <c r="I3292" s="47">
        <f t="shared" si="262"/>
        <v>0</v>
      </c>
      <c r="J3292" s="47" t="s">
        <v>8312</v>
      </c>
      <c r="K3292" s="610"/>
      <c r="L3292" s="3"/>
    </row>
    <row r="3293" spans="1:12">
      <c r="A3293" s="6">
        <v>40464</v>
      </c>
      <c r="B3293" s="2" t="s">
        <v>137</v>
      </c>
      <c r="C3293" s="31" t="s">
        <v>4107</v>
      </c>
      <c r="D3293" s="610" t="str">
        <f t="shared" si="258"/>
        <v>Фото</v>
      </c>
      <c r="E3293" s="72" t="s">
        <v>351</v>
      </c>
      <c r="F3293" s="51">
        <v>22</v>
      </c>
      <c r="G3293" s="48">
        <f t="shared" si="261"/>
        <v>820.59999999999991</v>
      </c>
      <c r="H3293" s="75"/>
      <c r="I3293" s="47">
        <f t="shared" si="262"/>
        <v>0</v>
      </c>
      <c r="J3293" s="47" t="s">
        <v>6628</v>
      </c>
      <c r="K3293" s="610"/>
      <c r="L3293" s="3"/>
    </row>
    <row r="3294" spans="1:12">
      <c r="A3294" s="6">
        <v>34034</v>
      </c>
      <c r="B3294" s="23" t="s">
        <v>137</v>
      </c>
      <c r="C3294" s="31" t="s">
        <v>2327</v>
      </c>
      <c r="D3294" s="610" t="str">
        <f t="shared" si="258"/>
        <v>Фото</v>
      </c>
      <c r="E3294" s="72" t="s">
        <v>351</v>
      </c>
      <c r="F3294" s="51">
        <v>16</v>
      </c>
      <c r="G3294" s="48">
        <f t="shared" si="261"/>
        <v>596.79999999999995</v>
      </c>
      <c r="H3294" s="75"/>
      <c r="I3294" s="47">
        <f t="shared" si="262"/>
        <v>0</v>
      </c>
      <c r="J3294" s="47" t="s">
        <v>4769</v>
      </c>
      <c r="K3294" s="610"/>
      <c r="L3294" s="3"/>
    </row>
    <row r="3295" spans="1:12">
      <c r="A3295" s="6">
        <v>12210</v>
      </c>
      <c r="B3295" s="23" t="s">
        <v>137</v>
      </c>
      <c r="C3295" s="31" t="s">
        <v>2665</v>
      </c>
      <c r="D3295" s="610"/>
      <c r="E3295" s="72" t="s">
        <v>351</v>
      </c>
      <c r="F3295" s="51">
        <v>13</v>
      </c>
      <c r="G3295" s="48">
        <f t="shared" si="261"/>
        <v>484.9</v>
      </c>
      <c r="H3295" s="75"/>
      <c r="I3295" s="47">
        <f t="shared" si="262"/>
        <v>0</v>
      </c>
      <c r="J3295" s="47" t="e">
        <v>#N/A</v>
      </c>
      <c r="K3295" s="610"/>
      <c r="L3295" s="3"/>
    </row>
    <row r="3296" spans="1:12">
      <c r="A3296" s="6">
        <v>12935</v>
      </c>
      <c r="B3296" s="23" t="s">
        <v>137</v>
      </c>
      <c r="C3296" s="31" t="s">
        <v>3247</v>
      </c>
      <c r="D3296" s="610" t="str">
        <f t="shared" si="258"/>
        <v>Фото</v>
      </c>
      <c r="E3296" s="72" t="s">
        <v>351</v>
      </c>
      <c r="F3296" s="51">
        <v>13</v>
      </c>
      <c r="G3296" s="48">
        <f t="shared" si="261"/>
        <v>484.9</v>
      </c>
      <c r="H3296" s="75"/>
      <c r="I3296" s="47">
        <f t="shared" si="262"/>
        <v>0</v>
      </c>
      <c r="J3296" s="47" t="s">
        <v>8660</v>
      </c>
      <c r="K3296" s="610"/>
      <c r="L3296" s="3"/>
    </row>
    <row r="3297" spans="1:12">
      <c r="A3297" s="6">
        <v>12599</v>
      </c>
      <c r="B3297" s="6" t="s">
        <v>137</v>
      </c>
      <c r="C3297" s="31" t="s">
        <v>2622</v>
      </c>
      <c r="D3297" s="610" t="str">
        <f t="shared" si="258"/>
        <v>Фото</v>
      </c>
      <c r="E3297" s="533" t="s">
        <v>134</v>
      </c>
      <c r="F3297" s="51">
        <v>5</v>
      </c>
      <c r="G3297" s="48">
        <f t="shared" si="261"/>
        <v>186.5</v>
      </c>
      <c r="H3297" s="75"/>
      <c r="I3297" s="47">
        <f t="shared" si="262"/>
        <v>0</v>
      </c>
      <c r="J3297" s="47" t="s">
        <v>8331</v>
      </c>
      <c r="K3297" s="610"/>
      <c r="L3297" s="3"/>
    </row>
    <row r="3298" spans="1:12">
      <c r="A3298" s="6">
        <v>12121</v>
      </c>
      <c r="B3298" s="6" t="s">
        <v>137</v>
      </c>
      <c r="C3298" s="31" t="s">
        <v>2520</v>
      </c>
      <c r="D3298" s="610" t="str">
        <f t="shared" si="258"/>
        <v>Фото</v>
      </c>
      <c r="E3298" s="569" t="s">
        <v>134</v>
      </c>
      <c r="F3298" s="51">
        <v>13</v>
      </c>
      <c r="G3298" s="48">
        <f t="shared" si="261"/>
        <v>484.9</v>
      </c>
      <c r="H3298" s="75"/>
      <c r="I3298" s="47">
        <f t="shared" si="262"/>
        <v>0</v>
      </c>
      <c r="J3298" s="47" t="s">
        <v>8245</v>
      </c>
      <c r="K3298" s="610"/>
      <c r="L3298" s="3"/>
    </row>
    <row r="3299" spans="1:12">
      <c r="A3299" s="6">
        <v>12209</v>
      </c>
      <c r="B3299" s="23" t="s">
        <v>137</v>
      </c>
      <c r="C3299" s="17" t="s">
        <v>1501</v>
      </c>
      <c r="D3299" s="610" t="str">
        <f t="shared" si="258"/>
        <v>Фото</v>
      </c>
      <c r="E3299" s="72" t="s">
        <v>351</v>
      </c>
      <c r="F3299" s="51">
        <v>10</v>
      </c>
      <c r="G3299" s="48">
        <f t="shared" si="261"/>
        <v>373</v>
      </c>
      <c r="H3299" s="75"/>
      <c r="I3299" s="47">
        <f t="shared" si="262"/>
        <v>0</v>
      </c>
      <c r="J3299" s="47" t="s">
        <v>6630</v>
      </c>
      <c r="K3299" s="610"/>
      <c r="L3299" s="3"/>
    </row>
    <row r="3300" spans="1:12">
      <c r="A3300" s="6">
        <v>12108</v>
      </c>
      <c r="B3300" s="6" t="s">
        <v>137</v>
      </c>
      <c r="C3300" s="17" t="s">
        <v>3446</v>
      </c>
      <c r="D3300" s="610" t="str">
        <f t="shared" si="258"/>
        <v>Фото</v>
      </c>
      <c r="E3300" s="72" t="s">
        <v>351</v>
      </c>
      <c r="F3300" s="51">
        <v>7</v>
      </c>
      <c r="G3300" s="48">
        <f t="shared" si="261"/>
        <v>261.09999999999997</v>
      </c>
      <c r="H3300" s="75"/>
      <c r="I3300" s="47">
        <f t="shared" si="262"/>
        <v>0</v>
      </c>
      <c r="J3300" s="47" t="s">
        <v>8233</v>
      </c>
      <c r="K3300" s="610"/>
      <c r="L3300" s="3"/>
    </row>
    <row r="3301" spans="1:12">
      <c r="A3301" s="6">
        <v>12142</v>
      </c>
      <c r="B3301" s="6" t="s">
        <v>137</v>
      </c>
      <c r="C3301" s="17" t="s">
        <v>2534</v>
      </c>
      <c r="D3301" s="610" t="str">
        <f t="shared" si="258"/>
        <v>Фото</v>
      </c>
      <c r="E3301" s="72" t="s">
        <v>351</v>
      </c>
      <c r="F3301" s="51">
        <v>5</v>
      </c>
      <c r="G3301" s="48">
        <f t="shared" si="261"/>
        <v>186.5</v>
      </c>
      <c r="H3301" s="75"/>
      <c r="I3301" s="47">
        <f t="shared" si="262"/>
        <v>0</v>
      </c>
      <c r="J3301" s="47" t="s">
        <v>8264</v>
      </c>
      <c r="K3301" s="610"/>
      <c r="L3301" s="3"/>
    </row>
    <row r="3302" spans="1:12">
      <c r="A3302" s="6">
        <v>12598</v>
      </c>
      <c r="B3302" s="6" t="s">
        <v>137</v>
      </c>
      <c r="C3302" s="17" t="s">
        <v>2621</v>
      </c>
      <c r="D3302" s="610" t="str">
        <f t="shared" si="258"/>
        <v>Фото</v>
      </c>
      <c r="E3302" s="72" t="s">
        <v>351</v>
      </c>
      <c r="F3302" s="51">
        <v>9</v>
      </c>
      <c r="G3302" s="48">
        <f t="shared" si="261"/>
        <v>335.7</v>
      </c>
      <c r="H3302" s="75"/>
      <c r="I3302" s="47">
        <f t="shared" si="262"/>
        <v>0</v>
      </c>
      <c r="J3302" s="47" t="s">
        <v>8330</v>
      </c>
      <c r="K3302" s="610"/>
      <c r="L3302" s="3"/>
    </row>
    <row r="3303" spans="1:12">
      <c r="A3303" s="6">
        <v>12931</v>
      </c>
      <c r="B3303" s="6" t="s">
        <v>137</v>
      </c>
      <c r="C3303" s="17" t="s">
        <v>3240</v>
      </c>
      <c r="D3303" s="610" t="str">
        <f t="shared" si="258"/>
        <v>Фото</v>
      </c>
      <c r="E3303" s="72" t="s">
        <v>351</v>
      </c>
      <c r="F3303" s="51">
        <v>5</v>
      </c>
      <c r="G3303" s="48">
        <f t="shared" si="261"/>
        <v>186.5</v>
      </c>
      <c r="H3303" s="75"/>
      <c r="I3303" s="47">
        <f t="shared" si="262"/>
        <v>0</v>
      </c>
      <c r="J3303" s="47" t="s">
        <v>8659</v>
      </c>
      <c r="K3303" s="610"/>
      <c r="L3303" s="3"/>
    </row>
    <row r="3304" spans="1:12">
      <c r="A3304" s="6">
        <v>12214</v>
      </c>
      <c r="B3304" s="23" t="s">
        <v>137</v>
      </c>
      <c r="C3304" s="17" t="s">
        <v>2612</v>
      </c>
      <c r="D3304" s="610"/>
      <c r="E3304" s="72" t="s">
        <v>351</v>
      </c>
      <c r="F3304" s="51">
        <v>4</v>
      </c>
      <c r="G3304" s="48">
        <f t="shared" si="261"/>
        <v>149.19999999999999</v>
      </c>
      <c r="H3304" s="75"/>
      <c r="I3304" s="47">
        <f t="shared" si="262"/>
        <v>0</v>
      </c>
      <c r="J3304" s="47" t="e">
        <v>#N/A</v>
      </c>
      <c r="K3304" s="610"/>
      <c r="L3304" s="3"/>
    </row>
    <row r="3305" spans="1:12">
      <c r="A3305" s="6">
        <v>11363</v>
      </c>
      <c r="B3305" s="2" t="s">
        <v>137</v>
      </c>
      <c r="C3305" s="31" t="s">
        <v>2981</v>
      </c>
      <c r="D3305" s="610" t="str">
        <f t="shared" si="258"/>
        <v>Фото</v>
      </c>
      <c r="E3305" s="227" t="s">
        <v>351</v>
      </c>
      <c r="F3305" s="51">
        <v>12</v>
      </c>
      <c r="G3305" s="48">
        <f t="shared" si="261"/>
        <v>447.59999999999997</v>
      </c>
      <c r="H3305" s="75"/>
      <c r="I3305" s="47">
        <f t="shared" si="262"/>
        <v>0</v>
      </c>
      <c r="J3305" s="47" t="s">
        <v>6631</v>
      </c>
      <c r="K3305" s="610"/>
      <c r="L3305" s="3"/>
    </row>
    <row r="3306" spans="1:12">
      <c r="A3306" s="6">
        <v>12663</v>
      </c>
      <c r="B3306" s="2" t="s">
        <v>137</v>
      </c>
      <c r="C3306" s="31" t="s">
        <v>2554</v>
      </c>
      <c r="D3306" s="610" t="str">
        <f t="shared" si="258"/>
        <v>Фото</v>
      </c>
      <c r="E3306" s="227" t="s">
        <v>351</v>
      </c>
      <c r="F3306" s="51">
        <v>7</v>
      </c>
      <c r="G3306" s="48">
        <f t="shared" si="261"/>
        <v>261.09999999999997</v>
      </c>
      <c r="H3306" s="75"/>
      <c r="I3306" s="47">
        <f t="shared" si="262"/>
        <v>0</v>
      </c>
      <c r="J3306" s="47" t="s">
        <v>8375</v>
      </c>
      <c r="K3306" s="610"/>
      <c r="L3306" s="3"/>
    </row>
    <row r="3307" spans="1:12">
      <c r="A3307" s="6">
        <v>12211</v>
      </c>
      <c r="B3307" s="23" t="s">
        <v>137</v>
      </c>
      <c r="C3307" s="17" t="s">
        <v>3661</v>
      </c>
      <c r="D3307" s="610" t="str">
        <f t="shared" si="258"/>
        <v>Фото</v>
      </c>
      <c r="E3307" s="72" t="s">
        <v>351</v>
      </c>
      <c r="F3307" s="51">
        <v>20</v>
      </c>
      <c r="G3307" s="48">
        <f t="shared" si="261"/>
        <v>746</v>
      </c>
      <c r="H3307" s="75"/>
      <c r="I3307" s="47">
        <f t="shared" si="262"/>
        <v>0</v>
      </c>
      <c r="J3307" s="47" t="s">
        <v>6629</v>
      </c>
      <c r="K3307" s="610"/>
      <c r="L3307" s="3"/>
    </row>
    <row r="3308" spans="1:12">
      <c r="A3308" s="6">
        <v>12990</v>
      </c>
      <c r="B3308" s="2" t="s">
        <v>137</v>
      </c>
      <c r="C3308" s="31" t="s">
        <v>3453</v>
      </c>
      <c r="D3308" s="610" t="str">
        <f t="shared" si="258"/>
        <v>Фото</v>
      </c>
      <c r="E3308" s="227" t="s">
        <v>351</v>
      </c>
      <c r="F3308" s="51">
        <v>4</v>
      </c>
      <c r="G3308" s="48">
        <f t="shared" si="261"/>
        <v>149.19999999999999</v>
      </c>
      <c r="H3308" s="75"/>
      <c r="I3308" s="47">
        <f t="shared" si="262"/>
        <v>0</v>
      </c>
      <c r="J3308" s="47" t="s">
        <v>8711</v>
      </c>
      <c r="K3308" s="610"/>
      <c r="L3308" s="3"/>
    </row>
    <row r="3309" spans="1:12">
      <c r="A3309" s="6">
        <v>12122</v>
      </c>
      <c r="B3309" s="2" t="s">
        <v>137</v>
      </c>
      <c r="C3309" s="31" t="s">
        <v>2519</v>
      </c>
      <c r="D3309" s="610" t="str">
        <f t="shared" si="258"/>
        <v>Фото</v>
      </c>
      <c r="E3309" s="227" t="s">
        <v>351</v>
      </c>
      <c r="F3309" s="51">
        <v>3</v>
      </c>
      <c r="G3309" s="48">
        <f t="shared" si="261"/>
        <v>111.89999999999999</v>
      </c>
      <c r="H3309" s="75"/>
      <c r="I3309" s="47">
        <f t="shared" si="262"/>
        <v>0</v>
      </c>
      <c r="J3309" s="47" t="s">
        <v>8246</v>
      </c>
      <c r="K3309" s="610"/>
      <c r="L3309" s="3"/>
    </row>
    <row r="3310" spans="1:12">
      <c r="A3310" s="6">
        <v>40686</v>
      </c>
      <c r="B3310" s="23" t="s">
        <v>137</v>
      </c>
      <c r="C3310" s="17" t="s">
        <v>3498</v>
      </c>
      <c r="D3310" s="610" t="str">
        <f t="shared" si="258"/>
        <v>Фото</v>
      </c>
      <c r="E3310" s="344" t="s">
        <v>351</v>
      </c>
      <c r="F3310" s="51">
        <v>13</v>
      </c>
      <c r="G3310" s="48">
        <f t="shared" si="261"/>
        <v>484.9</v>
      </c>
      <c r="H3310" s="75"/>
      <c r="I3310" s="47">
        <f t="shared" si="262"/>
        <v>0</v>
      </c>
      <c r="J3310" s="47" t="s">
        <v>8326</v>
      </c>
      <c r="K3310" s="610"/>
      <c r="L3310" s="3"/>
    </row>
    <row r="3311" spans="1:12">
      <c r="A3311" s="6">
        <v>13785</v>
      </c>
      <c r="B3311" s="23" t="s">
        <v>137</v>
      </c>
      <c r="C3311" s="17" t="s">
        <v>3721</v>
      </c>
      <c r="D3311" s="610" t="str">
        <f t="shared" si="258"/>
        <v>Фото</v>
      </c>
      <c r="E3311" s="355" t="s">
        <v>351</v>
      </c>
      <c r="F3311" s="51">
        <v>6</v>
      </c>
      <c r="G3311" s="48">
        <f t="shared" si="261"/>
        <v>223.79999999999998</v>
      </c>
      <c r="H3311" s="75"/>
      <c r="I3311" s="47">
        <f t="shared" si="262"/>
        <v>0</v>
      </c>
      <c r="J3311" s="47" t="s">
        <v>6531</v>
      </c>
      <c r="K3311" s="610"/>
      <c r="L3311" s="3"/>
    </row>
    <row r="3312" spans="1:12">
      <c r="A3312" s="6">
        <v>40465</v>
      </c>
      <c r="B3312" s="2" t="s">
        <v>137</v>
      </c>
      <c r="C3312" s="31" t="s">
        <v>1502</v>
      </c>
      <c r="D3312" s="610" t="str">
        <f t="shared" si="258"/>
        <v>Фото</v>
      </c>
      <c r="E3312" s="227" t="s">
        <v>351</v>
      </c>
      <c r="F3312" s="51">
        <v>4</v>
      </c>
      <c r="G3312" s="48">
        <f t="shared" si="261"/>
        <v>149.19999999999999</v>
      </c>
      <c r="H3312" s="75"/>
      <c r="I3312" s="47">
        <f t="shared" si="262"/>
        <v>0</v>
      </c>
      <c r="J3312" s="47" t="s">
        <v>6632</v>
      </c>
      <c r="K3312" s="610"/>
      <c r="L3312" s="3"/>
    </row>
    <row r="3313" spans="1:12">
      <c r="A3313" s="6">
        <v>12081</v>
      </c>
      <c r="B3313" s="2" t="s">
        <v>137</v>
      </c>
      <c r="C3313" s="31" t="s">
        <v>2476</v>
      </c>
      <c r="D3313" s="610" t="str">
        <f t="shared" si="258"/>
        <v>Фото</v>
      </c>
      <c r="E3313" s="533" t="s">
        <v>134</v>
      </c>
      <c r="F3313" s="51">
        <v>18</v>
      </c>
      <c r="G3313" s="48">
        <f t="shared" si="261"/>
        <v>671.4</v>
      </c>
      <c r="H3313" s="75"/>
      <c r="I3313" s="47">
        <f t="shared" si="262"/>
        <v>0</v>
      </c>
      <c r="J3313" s="47" t="s">
        <v>8175</v>
      </c>
      <c r="K3313" s="610"/>
      <c r="L3313" s="3"/>
    </row>
    <row r="3314" spans="1:12">
      <c r="A3314" s="6">
        <v>12642</v>
      </c>
      <c r="B3314" s="2" t="s">
        <v>137</v>
      </c>
      <c r="C3314" s="31" t="s">
        <v>2696</v>
      </c>
      <c r="D3314" s="610" t="str">
        <f t="shared" si="258"/>
        <v>Фото</v>
      </c>
      <c r="E3314" s="534" t="s">
        <v>134</v>
      </c>
      <c r="F3314" s="51">
        <v>22</v>
      </c>
      <c r="G3314" s="48">
        <f t="shared" si="261"/>
        <v>820.59999999999991</v>
      </c>
      <c r="H3314" s="75"/>
      <c r="I3314" s="47">
        <f t="shared" si="262"/>
        <v>0</v>
      </c>
      <c r="J3314" s="47" t="s">
        <v>8370</v>
      </c>
      <c r="K3314" s="610"/>
      <c r="L3314" s="3"/>
    </row>
    <row r="3315" spans="1:12">
      <c r="A3315" s="6">
        <v>12991</v>
      </c>
      <c r="B3315" s="2" t="s">
        <v>137</v>
      </c>
      <c r="C3315" s="31" t="s">
        <v>4177</v>
      </c>
      <c r="D3315" s="610" t="str">
        <f t="shared" si="258"/>
        <v>Фото</v>
      </c>
      <c r="E3315" s="227" t="s">
        <v>351</v>
      </c>
      <c r="F3315" s="51">
        <v>11</v>
      </c>
      <c r="G3315" s="48">
        <f t="shared" si="261"/>
        <v>410.29999999999995</v>
      </c>
      <c r="H3315" s="75"/>
      <c r="I3315" s="47">
        <f t="shared" si="262"/>
        <v>0</v>
      </c>
      <c r="J3315" s="47" t="s">
        <v>8712</v>
      </c>
      <c r="K3315" s="610"/>
      <c r="L3315" s="3"/>
    </row>
    <row r="3316" spans="1:12">
      <c r="A3316" s="6">
        <v>40376</v>
      </c>
      <c r="B3316" s="2" t="s">
        <v>137</v>
      </c>
      <c r="C3316" s="17" t="s">
        <v>4176</v>
      </c>
      <c r="D3316" s="610" t="str">
        <f t="shared" si="258"/>
        <v>Фото</v>
      </c>
      <c r="E3316" s="72" t="s">
        <v>351</v>
      </c>
      <c r="F3316" s="51">
        <v>1.5</v>
      </c>
      <c r="G3316" s="48">
        <f t="shared" si="261"/>
        <v>55.949999999999996</v>
      </c>
      <c r="H3316" s="75"/>
      <c r="I3316" s="47">
        <f t="shared" si="262"/>
        <v>0</v>
      </c>
      <c r="J3316" s="47" t="s">
        <v>6634</v>
      </c>
      <c r="K3316" s="610"/>
      <c r="L3316" s="3"/>
    </row>
    <row r="3317" spans="1:12">
      <c r="A3317" s="6">
        <v>40466</v>
      </c>
      <c r="B3317" s="2" t="s">
        <v>137</v>
      </c>
      <c r="C3317" s="31" t="s">
        <v>4175</v>
      </c>
      <c r="D3317" s="610" t="str">
        <f t="shared" si="258"/>
        <v>Фото</v>
      </c>
      <c r="E3317" s="72" t="s">
        <v>351</v>
      </c>
      <c r="F3317" s="51">
        <v>15</v>
      </c>
      <c r="G3317" s="48">
        <f t="shared" si="261"/>
        <v>559.5</v>
      </c>
      <c r="H3317" s="75"/>
      <c r="I3317" s="47">
        <f t="shared" si="262"/>
        <v>0</v>
      </c>
      <c r="J3317" s="47" t="s">
        <v>6633</v>
      </c>
      <c r="K3317" s="610"/>
      <c r="L3317" s="3"/>
    </row>
    <row r="3318" spans="1:12" ht="17.399999999999999">
      <c r="A3318" s="175"/>
      <c r="B3318" s="387" t="s">
        <v>1679</v>
      </c>
      <c r="C3318" s="176" t="s">
        <v>1509</v>
      </c>
      <c r="D3318" s="610"/>
      <c r="E3318" s="134"/>
      <c r="F3318" s="177"/>
      <c r="G3318" s="178"/>
      <c r="H3318" s="180"/>
      <c r="I3318" s="136"/>
      <c r="J3318" s="136" t="e">
        <v>#N/A</v>
      </c>
      <c r="K3318" s="610"/>
      <c r="L3318" s="3"/>
    </row>
    <row r="3319" spans="1:12" ht="170.25" customHeight="1">
      <c r="A3319" s="445"/>
      <c r="B3319" s="143"/>
      <c r="C3319" s="439"/>
      <c r="D3319" s="610"/>
      <c r="E3319" s="238"/>
      <c r="F3319" s="104"/>
      <c r="G3319" s="105"/>
      <c r="H3319" s="106"/>
      <c r="I3319" s="107"/>
      <c r="J3319" s="107" t="e">
        <v>#N/A</v>
      </c>
      <c r="K3319" s="610"/>
      <c r="L3319" s="3"/>
    </row>
    <row r="3320" spans="1:12">
      <c r="A3320" s="6">
        <v>34172</v>
      </c>
      <c r="B3320" s="23" t="s">
        <v>137</v>
      </c>
      <c r="C3320" s="31" t="s">
        <v>1512</v>
      </c>
      <c r="D3320" s="610" t="str">
        <f t="shared" si="258"/>
        <v>Фото</v>
      </c>
      <c r="E3320" s="533" t="s">
        <v>134</v>
      </c>
      <c r="F3320" s="51">
        <v>32</v>
      </c>
      <c r="G3320" s="48">
        <f t="shared" ref="G3320:G3332" si="263">I$2*F3320</f>
        <v>1193.5999999999999</v>
      </c>
      <c r="H3320" s="75"/>
      <c r="I3320" s="47">
        <f t="shared" ref="I3320:I3332" si="264">F3320*H3320</f>
        <v>0</v>
      </c>
      <c r="J3320" s="47" t="s">
        <v>5395</v>
      </c>
      <c r="K3320" s="610"/>
      <c r="L3320" s="3"/>
    </row>
    <row r="3321" spans="1:12">
      <c r="A3321" s="6">
        <v>34170</v>
      </c>
      <c r="B3321" s="489" t="s">
        <v>137</v>
      </c>
      <c r="C3321" s="31" t="s">
        <v>3045</v>
      </c>
      <c r="D3321" s="610" t="str">
        <f t="shared" si="258"/>
        <v>Фото</v>
      </c>
      <c r="E3321" s="346" t="s">
        <v>351</v>
      </c>
      <c r="F3321" s="51">
        <v>6.5</v>
      </c>
      <c r="G3321" s="48">
        <f t="shared" si="263"/>
        <v>242.45</v>
      </c>
      <c r="H3321" s="75"/>
      <c r="I3321" s="47">
        <f t="shared" si="264"/>
        <v>0</v>
      </c>
      <c r="J3321" s="47" t="s">
        <v>6641</v>
      </c>
      <c r="K3321" s="610"/>
      <c r="L3321" s="3"/>
    </row>
    <row r="3322" spans="1:12">
      <c r="A3322" s="6">
        <v>28253</v>
      </c>
      <c r="B3322" s="347" t="s">
        <v>89</v>
      </c>
      <c r="C3322" s="17" t="s">
        <v>1505</v>
      </c>
      <c r="D3322" s="610" t="str">
        <f t="shared" si="258"/>
        <v>Фото</v>
      </c>
      <c r="E3322" s="72" t="s">
        <v>351</v>
      </c>
      <c r="F3322" s="51">
        <v>10</v>
      </c>
      <c r="G3322" s="48">
        <f t="shared" si="263"/>
        <v>373</v>
      </c>
      <c r="H3322" s="75"/>
      <c r="I3322" s="47">
        <f t="shared" si="264"/>
        <v>0</v>
      </c>
      <c r="J3322" s="47" t="s">
        <v>6636</v>
      </c>
      <c r="K3322" s="610"/>
      <c r="L3322" s="3"/>
    </row>
    <row r="3323" spans="1:12">
      <c r="A3323" s="6">
        <v>28256</v>
      </c>
      <c r="B3323" s="347" t="s">
        <v>89</v>
      </c>
      <c r="C3323" s="31" t="s">
        <v>1506</v>
      </c>
      <c r="D3323" s="610" t="str">
        <f t="shared" si="258"/>
        <v>Фото</v>
      </c>
      <c r="E3323" s="533" t="s">
        <v>134</v>
      </c>
      <c r="F3323" s="51">
        <v>10</v>
      </c>
      <c r="G3323" s="48">
        <f t="shared" si="263"/>
        <v>373</v>
      </c>
      <c r="H3323" s="75"/>
      <c r="I3323" s="47">
        <f t="shared" si="264"/>
        <v>0</v>
      </c>
      <c r="J3323" s="47" t="s">
        <v>6637</v>
      </c>
      <c r="K3323" s="610"/>
      <c r="L3323" s="3"/>
    </row>
    <row r="3324" spans="1:12">
      <c r="A3324" s="6">
        <v>28266</v>
      </c>
      <c r="B3324" s="347" t="s">
        <v>89</v>
      </c>
      <c r="C3324" s="31" t="s">
        <v>1510</v>
      </c>
      <c r="D3324" s="610" t="str">
        <f t="shared" si="258"/>
        <v>Фото</v>
      </c>
      <c r="E3324" s="484" t="s">
        <v>351</v>
      </c>
      <c r="F3324" s="51">
        <v>36</v>
      </c>
      <c r="G3324" s="48">
        <f t="shared" si="263"/>
        <v>1342.8</v>
      </c>
      <c r="H3324" s="75"/>
      <c r="I3324" s="47">
        <f t="shared" si="264"/>
        <v>0</v>
      </c>
      <c r="J3324" s="47" t="s">
        <v>8197</v>
      </c>
      <c r="K3324" s="610"/>
      <c r="L3324" s="3"/>
    </row>
    <row r="3325" spans="1:12">
      <c r="A3325" s="6">
        <v>13795</v>
      </c>
      <c r="B3325" s="23" t="s">
        <v>137</v>
      </c>
      <c r="C3325" s="31" t="s">
        <v>3857</v>
      </c>
      <c r="D3325" s="610" t="str">
        <f t="shared" si="258"/>
        <v>Фото</v>
      </c>
      <c r="E3325" s="535" t="s">
        <v>134</v>
      </c>
      <c r="F3325" s="51">
        <v>15</v>
      </c>
      <c r="G3325" s="48">
        <f t="shared" si="263"/>
        <v>559.5</v>
      </c>
      <c r="H3325" s="75"/>
      <c r="I3325" s="47">
        <f t="shared" si="264"/>
        <v>0</v>
      </c>
      <c r="J3325" s="47" t="s">
        <v>5813</v>
      </c>
      <c r="K3325" s="610"/>
      <c r="L3325" s="3"/>
    </row>
    <row r="3326" spans="1:12">
      <c r="A3326" s="6">
        <v>12676</v>
      </c>
      <c r="B3326" s="23" t="s">
        <v>137</v>
      </c>
      <c r="C3326" s="31" t="s">
        <v>2712</v>
      </c>
      <c r="D3326" s="610" t="str">
        <f t="shared" si="258"/>
        <v>Фото</v>
      </c>
      <c r="E3326" s="484" t="s">
        <v>351</v>
      </c>
      <c r="F3326" s="51">
        <v>10</v>
      </c>
      <c r="G3326" s="48">
        <f t="shared" si="263"/>
        <v>373</v>
      </c>
      <c r="H3326" s="75"/>
      <c r="I3326" s="47">
        <f t="shared" si="264"/>
        <v>0</v>
      </c>
      <c r="J3326" s="47" t="s">
        <v>8386</v>
      </c>
      <c r="K3326" s="610"/>
      <c r="L3326" s="3"/>
    </row>
    <row r="3327" spans="1:12">
      <c r="A3327" s="6">
        <v>34171</v>
      </c>
      <c r="B3327" s="23" t="s">
        <v>137</v>
      </c>
      <c r="C3327" s="17" t="s">
        <v>1507</v>
      </c>
      <c r="D3327" s="610" t="str">
        <f t="shared" si="258"/>
        <v>Фото</v>
      </c>
      <c r="E3327" s="484" t="s">
        <v>351</v>
      </c>
      <c r="F3327" s="51">
        <v>3.5</v>
      </c>
      <c r="G3327" s="48">
        <f t="shared" si="263"/>
        <v>130.54999999999998</v>
      </c>
      <c r="H3327" s="75"/>
      <c r="I3327" s="47">
        <f t="shared" si="264"/>
        <v>0</v>
      </c>
      <c r="J3327" s="47" t="s">
        <v>8198</v>
      </c>
      <c r="K3327" s="610"/>
      <c r="L3327" s="3"/>
    </row>
    <row r="3328" spans="1:12">
      <c r="A3328" s="6">
        <v>28223</v>
      </c>
      <c r="B3328" s="347" t="s">
        <v>89</v>
      </c>
      <c r="C3328" s="31" t="s">
        <v>1511</v>
      </c>
      <c r="D3328" s="610" t="str">
        <f t="shared" si="258"/>
        <v>Фото</v>
      </c>
      <c r="E3328" s="571" t="s">
        <v>134</v>
      </c>
      <c r="F3328" s="51">
        <v>30</v>
      </c>
      <c r="G3328" s="48">
        <f t="shared" si="263"/>
        <v>1119</v>
      </c>
      <c r="H3328" s="75"/>
      <c r="I3328" s="47">
        <f t="shared" si="264"/>
        <v>0</v>
      </c>
      <c r="J3328" s="47" t="s">
        <v>6638</v>
      </c>
      <c r="K3328" s="610"/>
      <c r="L3328" s="3"/>
    </row>
    <row r="3329" spans="1:12">
      <c r="A3329" s="6">
        <v>12832</v>
      </c>
      <c r="B3329" s="6" t="s">
        <v>32</v>
      </c>
      <c r="C3329" s="31" t="s">
        <v>2890</v>
      </c>
      <c r="D3329" s="610" t="str">
        <f t="shared" si="258"/>
        <v>Фото</v>
      </c>
      <c r="E3329" s="571" t="s">
        <v>134</v>
      </c>
      <c r="F3329" s="51">
        <v>40</v>
      </c>
      <c r="G3329" s="48">
        <f t="shared" si="263"/>
        <v>1492</v>
      </c>
      <c r="H3329" s="75"/>
      <c r="I3329" s="47">
        <f t="shared" si="264"/>
        <v>0</v>
      </c>
      <c r="J3329" s="47" t="s">
        <v>8579</v>
      </c>
      <c r="K3329" s="610"/>
      <c r="L3329" s="3"/>
    </row>
    <row r="3330" spans="1:12">
      <c r="A3330" s="6">
        <v>29963</v>
      </c>
      <c r="B3330" s="23" t="s">
        <v>137</v>
      </c>
      <c r="C3330" s="31" t="s">
        <v>2495</v>
      </c>
      <c r="D3330" s="610" t="str">
        <f t="shared" si="258"/>
        <v>Фото</v>
      </c>
      <c r="E3330" s="344" t="s">
        <v>351</v>
      </c>
      <c r="F3330" s="51">
        <v>13</v>
      </c>
      <c r="G3330" s="48">
        <f t="shared" si="263"/>
        <v>484.9</v>
      </c>
      <c r="H3330" s="75"/>
      <c r="I3330" s="47">
        <f t="shared" si="264"/>
        <v>0</v>
      </c>
      <c r="J3330" s="47" t="s">
        <v>6642</v>
      </c>
      <c r="K3330" s="610"/>
      <c r="L3330" s="3"/>
    </row>
    <row r="3331" spans="1:12">
      <c r="A3331" s="6">
        <v>34164</v>
      </c>
      <c r="B3331" s="23" t="s">
        <v>137</v>
      </c>
      <c r="C3331" s="17" t="s">
        <v>1508</v>
      </c>
      <c r="D3331" s="610" t="str">
        <f t="shared" si="258"/>
        <v>Фото</v>
      </c>
      <c r="E3331" s="533" t="s">
        <v>134</v>
      </c>
      <c r="F3331" s="51">
        <v>15</v>
      </c>
      <c r="G3331" s="48">
        <f t="shared" si="263"/>
        <v>559.5</v>
      </c>
      <c r="H3331" s="75"/>
      <c r="I3331" s="47">
        <f t="shared" si="264"/>
        <v>0</v>
      </c>
      <c r="J3331" s="47" t="s">
        <v>6639</v>
      </c>
      <c r="K3331" s="610"/>
      <c r="L3331" s="3"/>
    </row>
    <row r="3332" spans="1:12">
      <c r="A3332" s="6">
        <v>34167</v>
      </c>
      <c r="B3332" s="347" t="s">
        <v>89</v>
      </c>
      <c r="C3332" s="17" t="s">
        <v>3089</v>
      </c>
      <c r="D3332" s="610" t="str">
        <f t="shared" si="258"/>
        <v>Фото</v>
      </c>
      <c r="E3332" s="566" t="s">
        <v>351</v>
      </c>
      <c r="F3332" s="51">
        <v>15</v>
      </c>
      <c r="G3332" s="48">
        <f t="shared" si="263"/>
        <v>559.5</v>
      </c>
      <c r="H3332" s="75"/>
      <c r="I3332" s="47">
        <f t="shared" si="264"/>
        <v>0</v>
      </c>
      <c r="J3332" s="47" t="s">
        <v>6640</v>
      </c>
      <c r="K3332" s="610"/>
      <c r="L3332" s="3"/>
    </row>
    <row r="3333" spans="1:12" ht="17.399999999999999">
      <c r="A3333" s="181"/>
      <c r="B3333" s="398" t="s">
        <v>1680</v>
      </c>
      <c r="C3333" s="210" t="s">
        <v>1513</v>
      </c>
      <c r="D3333" s="610"/>
      <c r="E3333" s="253"/>
      <c r="F3333" s="183"/>
      <c r="G3333" s="184"/>
      <c r="H3333" s="185"/>
      <c r="I3333" s="186"/>
      <c r="J3333" s="186" t="e">
        <v>#N/A</v>
      </c>
      <c r="K3333" s="610"/>
      <c r="L3333" s="3"/>
    </row>
    <row r="3334" spans="1:12" ht="196.5" customHeight="1">
      <c r="A3334" s="441"/>
      <c r="B3334" s="444"/>
      <c r="C3334" s="450"/>
      <c r="D3334" s="610"/>
      <c r="E3334" s="238"/>
      <c r="F3334" s="120"/>
      <c r="G3334" s="105"/>
      <c r="H3334" s="106"/>
      <c r="I3334" s="107"/>
      <c r="J3334" s="107" t="e">
        <v>#N/A</v>
      </c>
      <c r="K3334" s="610"/>
      <c r="L3334" s="3"/>
    </row>
    <row r="3335" spans="1:12">
      <c r="A3335" s="6">
        <v>40319</v>
      </c>
      <c r="B3335" s="23" t="s">
        <v>137</v>
      </c>
      <c r="C3335" s="31" t="s">
        <v>1599</v>
      </c>
      <c r="D3335" s="610" t="str">
        <f t="shared" ref="D3335:D3398" si="265">HYPERLINK(J3335,"Фото")</f>
        <v>Фото</v>
      </c>
      <c r="E3335" s="484" t="s">
        <v>351</v>
      </c>
      <c r="F3335" s="51">
        <v>20</v>
      </c>
      <c r="G3335" s="48">
        <f>I$2*F3335</f>
        <v>746</v>
      </c>
      <c r="H3335" s="75"/>
      <c r="I3335" s="47">
        <f>F3335*H3335</f>
        <v>0</v>
      </c>
      <c r="J3335" s="47" t="s">
        <v>8022</v>
      </c>
      <c r="K3335" s="610"/>
      <c r="L3335" s="3"/>
    </row>
    <row r="3336" spans="1:12">
      <c r="A3336" s="6">
        <v>40404</v>
      </c>
      <c r="B3336" s="23" t="s">
        <v>137</v>
      </c>
      <c r="C3336" s="17" t="s">
        <v>3648</v>
      </c>
      <c r="D3336" s="610" t="str">
        <f t="shared" si="265"/>
        <v>Фото</v>
      </c>
      <c r="E3336" s="569" t="s">
        <v>134</v>
      </c>
      <c r="F3336" s="51">
        <v>70</v>
      </c>
      <c r="G3336" s="48">
        <f>I$2*F3336</f>
        <v>2611</v>
      </c>
      <c r="H3336" s="75"/>
      <c r="I3336" s="47">
        <f>F3336*H3336</f>
        <v>0</v>
      </c>
      <c r="J3336" s="47" t="s">
        <v>7127</v>
      </c>
      <c r="K3336" s="610"/>
      <c r="L3336" s="3"/>
    </row>
    <row r="3337" spans="1:12">
      <c r="A3337" s="6">
        <v>40316</v>
      </c>
      <c r="B3337" s="23" t="s">
        <v>137</v>
      </c>
      <c r="C3337" s="17" t="s">
        <v>1621</v>
      </c>
      <c r="D3337" s="610" t="str">
        <f t="shared" si="265"/>
        <v>Фото</v>
      </c>
      <c r="E3337" s="484" t="s">
        <v>351</v>
      </c>
      <c r="F3337" s="51">
        <v>40</v>
      </c>
      <c r="G3337" s="48">
        <f>I$2*F3337</f>
        <v>1492</v>
      </c>
      <c r="H3337" s="75"/>
      <c r="I3337" s="47">
        <f>F3337*H3337</f>
        <v>0</v>
      </c>
      <c r="J3337" s="47" t="s">
        <v>8183</v>
      </c>
      <c r="K3337" s="610"/>
      <c r="L3337" s="3"/>
    </row>
    <row r="3338" spans="1:12">
      <c r="A3338" s="6">
        <v>12900</v>
      </c>
      <c r="B3338" s="6" t="s">
        <v>137</v>
      </c>
      <c r="C3338" s="31" t="s">
        <v>3111</v>
      </c>
      <c r="D3338" s="610" t="str">
        <f t="shared" si="265"/>
        <v>Фото</v>
      </c>
      <c r="E3338" s="484" t="s">
        <v>351</v>
      </c>
      <c r="F3338" s="51">
        <v>2</v>
      </c>
      <c r="G3338" s="48">
        <f>I$2*F3338</f>
        <v>74.599999999999994</v>
      </c>
      <c r="H3338" s="75"/>
      <c r="I3338" s="47">
        <f>F3338*H3338</f>
        <v>0</v>
      </c>
      <c r="J3338" s="47" t="s">
        <v>8629</v>
      </c>
      <c r="K3338" s="610"/>
      <c r="L3338" s="3"/>
    </row>
    <row r="3339" spans="1:12" ht="17.399999999999999">
      <c r="A3339" s="211"/>
      <c r="B3339" s="392" t="s">
        <v>1681</v>
      </c>
      <c r="C3339" s="212" t="s">
        <v>190</v>
      </c>
      <c r="D3339" s="610"/>
      <c r="E3339" s="261"/>
      <c r="F3339" s="213"/>
      <c r="G3339" s="214"/>
      <c r="H3339" s="215"/>
      <c r="I3339" s="216"/>
      <c r="J3339" s="216" t="e">
        <v>#N/A</v>
      </c>
      <c r="K3339" s="610"/>
      <c r="L3339" s="3"/>
    </row>
    <row r="3340" spans="1:12" ht="185.1" customHeight="1">
      <c r="A3340" s="445"/>
      <c r="B3340" s="143"/>
      <c r="C3340" s="439"/>
      <c r="D3340" s="610"/>
      <c r="E3340" s="238"/>
      <c r="F3340" s="104"/>
      <c r="G3340" s="105"/>
      <c r="H3340" s="106"/>
      <c r="I3340" s="107"/>
      <c r="J3340" s="107" t="e">
        <v>#N/A</v>
      </c>
      <c r="K3340" s="610"/>
      <c r="L3340" s="3"/>
    </row>
    <row r="3341" spans="1:12">
      <c r="A3341" s="6">
        <v>335204</v>
      </c>
      <c r="B3341" s="440" t="s">
        <v>137</v>
      </c>
      <c r="C3341" s="232" t="s">
        <v>2889</v>
      </c>
      <c r="D3341" s="610" t="str">
        <f t="shared" si="265"/>
        <v>Фото</v>
      </c>
      <c r="E3341" s="72" t="s">
        <v>351</v>
      </c>
      <c r="F3341" s="51">
        <v>7</v>
      </c>
      <c r="G3341" s="48">
        <f t="shared" ref="G3341:G3372" si="266">I$2*F3341</f>
        <v>261.09999999999997</v>
      </c>
      <c r="H3341" s="75"/>
      <c r="I3341" s="47">
        <f>F3341*H3341</f>
        <v>0</v>
      </c>
      <c r="J3341" s="47" t="s">
        <v>5605</v>
      </c>
      <c r="K3341" s="610"/>
      <c r="L3341" s="3"/>
    </row>
    <row r="3342" spans="1:12">
      <c r="A3342" s="6">
        <v>335195</v>
      </c>
      <c r="B3342" s="23" t="s">
        <v>137</v>
      </c>
      <c r="C3342" s="232" t="s">
        <v>2927</v>
      </c>
      <c r="D3342" s="610" t="str">
        <f t="shared" si="265"/>
        <v>Фото</v>
      </c>
      <c r="E3342" s="344" t="s">
        <v>351</v>
      </c>
      <c r="F3342" s="51">
        <v>32</v>
      </c>
      <c r="G3342" s="48">
        <f t="shared" si="266"/>
        <v>1193.5999999999999</v>
      </c>
      <c r="H3342" s="75"/>
      <c r="I3342" s="47">
        <v>0</v>
      </c>
      <c r="J3342" s="47" t="s">
        <v>5606</v>
      </c>
      <c r="K3342" s="610"/>
      <c r="L3342" s="3"/>
    </row>
    <row r="3343" spans="1:12">
      <c r="A3343" s="6">
        <v>335179</v>
      </c>
      <c r="B3343" s="2" t="s">
        <v>137</v>
      </c>
      <c r="C3343" s="232" t="s">
        <v>2897</v>
      </c>
      <c r="D3343" s="610" t="str">
        <f t="shared" si="265"/>
        <v>Фото</v>
      </c>
      <c r="E3343" s="533" t="s">
        <v>134</v>
      </c>
      <c r="F3343" s="51">
        <v>42</v>
      </c>
      <c r="G3343" s="48">
        <f t="shared" si="266"/>
        <v>1566.6</v>
      </c>
      <c r="H3343" s="75"/>
      <c r="I3343" s="47">
        <f t="shared" ref="I3343:I3374" si="267">F3343*H3343</f>
        <v>0</v>
      </c>
      <c r="J3343" s="47" t="s">
        <v>5607</v>
      </c>
      <c r="K3343" s="610"/>
      <c r="L3343" s="3"/>
    </row>
    <row r="3344" spans="1:12">
      <c r="A3344" s="6">
        <v>11700</v>
      </c>
      <c r="B3344" s="2" t="s">
        <v>137</v>
      </c>
      <c r="C3344" s="232" t="s">
        <v>4065</v>
      </c>
      <c r="D3344" s="610" t="str">
        <f t="shared" si="265"/>
        <v>Фото</v>
      </c>
      <c r="E3344" s="533" t="s">
        <v>134</v>
      </c>
      <c r="F3344" s="51">
        <v>45</v>
      </c>
      <c r="G3344" s="48">
        <f t="shared" si="266"/>
        <v>1678.4999999999998</v>
      </c>
      <c r="H3344" s="75"/>
      <c r="I3344" s="47">
        <f t="shared" si="267"/>
        <v>0</v>
      </c>
      <c r="J3344" s="47" t="s">
        <v>6996</v>
      </c>
      <c r="K3344" s="610"/>
      <c r="L3344" s="3"/>
    </row>
    <row r="3345" spans="1:12">
      <c r="A3345" s="6">
        <v>11964</v>
      </c>
      <c r="B3345" s="2" t="s">
        <v>137</v>
      </c>
      <c r="C3345" s="232" t="s">
        <v>3763</v>
      </c>
      <c r="D3345" s="610" t="str">
        <f t="shared" si="265"/>
        <v>Фото</v>
      </c>
      <c r="E3345" s="227" t="s">
        <v>351</v>
      </c>
      <c r="F3345" s="51">
        <v>0.4</v>
      </c>
      <c r="G3345" s="48">
        <f t="shared" si="266"/>
        <v>14.92</v>
      </c>
      <c r="H3345" s="75"/>
      <c r="I3345" s="47">
        <f t="shared" si="267"/>
        <v>0</v>
      </c>
      <c r="J3345" s="47" t="s">
        <v>7871</v>
      </c>
      <c r="K3345" s="610"/>
      <c r="L3345" s="3"/>
    </row>
    <row r="3346" spans="1:12">
      <c r="A3346" s="6">
        <v>11740</v>
      </c>
      <c r="B3346" s="2" t="s">
        <v>137</v>
      </c>
      <c r="C3346" s="232" t="s">
        <v>1761</v>
      </c>
      <c r="D3346" s="610" t="str">
        <f t="shared" si="265"/>
        <v>Фото</v>
      </c>
      <c r="E3346" s="227" t="s">
        <v>351</v>
      </c>
      <c r="F3346" s="51">
        <v>2</v>
      </c>
      <c r="G3346" s="48">
        <f t="shared" si="266"/>
        <v>74.599999999999994</v>
      </c>
      <c r="H3346" s="75"/>
      <c r="I3346" s="47">
        <f t="shared" si="267"/>
        <v>0</v>
      </c>
      <c r="J3346" s="47" t="s">
        <v>7424</v>
      </c>
      <c r="K3346" s="610"/>
      <c r="L3346" s="3"/>
    </row>
    <row r="3347" spans="1:12">
      <c r="A3347" s="6">
        <v>11216</v>
      </c>
      <c r="B3347" s="2" t="s">
        <v>137</v>
      </c>
      <c r="C3347" s="232" t="s">
        <v>4083</v>
      </c>
      <c r="D3347" s="610" t="str">
        <f t="shared" si="265"/>
        <v>Фото</v>
      </c>
      <c r="E3347" s="72" t="s">
        <v>351</v>
      </c>
      <c r="F3347" s="51">
        <v>65</v>
      </c>
      <c r="G3347" s="48">
        <f t="shared" si="266"/>
        <v>2424.5</v>
      </c>
      <c r="H3347" s="75"/>
      <c r="I3347" s="47">
        <f t="shared" si="267"/>
        <v>0</v>
      </c>
      <c r="J3347" s="47" t="s">
        <v>5604</v>
      </c>
      <c r="K3347" s="610"/>
      <c r="L3347" s="3"/>
    </row>
    <row r="3348" spans="1:12">
      <c r="A3348" s="6">
        <v>11992</v>
      </c>
      <c r="B3348" s="2" t="s">
        <v>137</v>
      </c>
      <c r="C3348" s="232" t="s">
        <v>4360</v>
      </c>
      <c r="D3348" s="610" t="str">
        <f t="shared" si="265"/>
        <v>Фото</v>
      </c>
      <c r="E3348" s="72" t="s">
        <v>351</v>
      </c>
      <c r="F3348" s="51">
        <v>215</v>
      </c>
      <c r="G3348" s="48">
        <f t="shared" si="266"/>
        <v>8019.4999999999991</v>
      </c>
      <c r="H3348" s="75"/>
      <c r="I3348" s="47">
        <f t="shared" si="267"/>
        <v>0</v>
      </c>
      <c r="J3348" s="47" t="s">
        <v>7955</v>
      </c>
      <c r="K3348" s="610"/>
      <c r="L3348" s="3"/>
    </row>
    <row r="3349" spans="1:12">
      <c r="A3349" s="6">
        <v>12875</v>
      </c>
      <c r="B3349" s="2" t="s">
        <v>32</v>
      </c>
      <c r="C3349" s="232" t="s">
        <v>3002</v>
      </c>
      <c r="D3349" s="610" t="str">
        <f t="shared" si="265"/>
        <v>Фото</v>
      </c>
      <c r="E3349" s="72" t="s">
        <v>351</v>
      </c>
      <c r="F3349" s="51">
        <v>22</v>
      </c>
      <c r="G3349" s="48">
        <f t="shared" si="266"/>
        <v>820.59999999999991</v>
      </c>
      <c r="H3349" s="75"/>
      <c r="I3349" s="47">
        <f t="shared" si="267"/>
        <v>0</v>
      </c>
      <c r="J3349" s="47" t="s">
        <v>4732</v>
      </c>
      <c r="K3349" s="610"/>
      <c r="L3349" s="3"/>
    </row>
    <row r="3350" spans="1:12">
      <c r="A3350" s="6">
        <v>11528</v>
      </c>
      <c r="B3350" s="2" t="s">
        <v>137</v>
      </c>
      <c r="C3350" s="232" t="s">
        <v>1783</v>
      </c>
      <c r="D3350" s="610" t="str">
        <f t="shared" si="265"/>
        <v>Фото</v>
      </c>
      <c r="E3350" s="227" t="s">
        <v>351</v>
      </c>
      <c r="F3350" s="51">
        <v>5</v>
      </c>
      <c r="G3350" s="48">
        <f t="shared" si="266"/>
        <v>186.5</v>
      </c>
      <c r="H3350" s="75"/>
      <c r="I3350" s="47">
        <f t="shared" si="267"/>
        <v>0</v>
      </c>
      <c r="J3350" s="47" t="s">
        <v>8026</v>
      </c>
      <c r="K3350" s="610"/>
      <c r="L3350" s="3"/>
    </row>
    <row r="3351" spans="1:12">
      <c r="A3351" s="6">
        <v>12194</v>
      </c>
      <c r="B3351" s="2" t="s">
        <v>137</v>
      </c>
      <c r="C3351" s="232" t="s">
        <v>2591</v>
      </c>
      <c r="D3351" s="610" t="str">
        <f t="shared" si="265"/>
        <v>Фото</v>
      </c>
      <c r="E3351" s="533" t="s">
        <v>4373</v>
      </c>
      <c r="F3351" s="51">
        <v>9</v>
      </c>
      <c r="G3351" s="48">
        <f t="shared" si="266"/>
        <v>335.7</v>
      </c>
      <c r="H3351" s="75"/>
      <c r="I3351" s="47">
        <f t="shared" si="267"/>
        <v>0</v>
      </c>
      <c r="J3351" s="47" t="s">
        <v>8314</v>
      </c>
      <c r="K3351" s="610"/>
      <c r="L3351" s="3"/>
    </row>
    <row r="3352" spans="1:12">
      <c r="A3352" s="6">
        <v>12188</v>
      </c>
      <c r="B3352" s="2" t="s">
        <v>137</v>
      </c>
      <c r="C3352" s="232" t="s">
        <v>2585</v>
      </c>
      <c r="D3352" s="610" t="str">
        <f t="shared" si="265"/>
        <v>Фото</v>
      </c>
      <c r="E3352" s="533" t="s">
        <v>134</v>
      </c>
      <c r="F3352" s="51">
        <v>15</v>
      </c>
      <c r="G3352" s="48">
        <f t="shared" si="266"/>
        <v>559.5</v>
      </c>
      <c r="H3352" s="75"/>
      <c r="I3352" s="47">
        <f t="shared" si="267"/>
        <v>0</v>
      </c>
      <c r="J3352" s="47" t="s">
        <v>8307</v>
      </c>
      <c r="K3352" s="610"/>
      <c r="L3352" s="3"/>
    </row>
    <row r="3353" spans="1:12">
      <c r="A3353" s="6">
        <v>324489</v>
      </c>
      <c r="B3353" s="2" t="s">
        <v>137</v>
      </c>
      <c r="C3353" s="232" t="s">
        <v>4387</v>
      </c>
      <c r="D3353" s="610" t="str">
        <f t="shared" si="265"/>
        <v>Фото</v>
      </c>
      <c r="E3353" s="72" t="s">
        <v>351</v>
      </c>
      <c r="F3353" s="51">
        <v>6</v>
      </c>
      <c r="G3353" s="48">
        <f t="shared" si="266"/>
        <v>223.79999999999998</v>
      </c>
      <c r="H3353" s="75"/>
      <c r="I3353" s="47">
        <f t="shared" si="267"/>
        <v>0</v>
      </c>
      <c r="J3353" s="47" t="s">
        <v>5626</v>
      </c>
      <c r="K3353" s="610"/>
      <c r="L3353" s="3"/>
    </row>
    <row r="3354" spans="1:12">
      <c r="A3354" s="6">
        <v>324490</v>
      </c>
      <c r="B3354" s="2" t="s">
        <v>137</v>
      </c>
      <c r="C3354" s="232" t="s">
        <v>4388</v>
      </c>
      <c r="D3354" s="610" t="str">
        <f t="shared" si="265"/>
        <v>Фото</v>
      </c>
      <c r="E3354" s="72" t="s">
        <v>351</v>
      </c>
      <c r="F3354" s="51">
        <v>7</v>
      </c>
      <c r="G3354" s="48">
        <f t="shared" si="266"/>
        <v>261.09999999999997</v>
      </c>
      <c r="H3354" s="75"/>
      <c r="I3354" s="47">
        <f t="shared" si="267"/>
        <v>0</v>
      </c>
      <c r="J3354" s="47" t="s">
        <v>5625</v>
      </c>
      <c r="K3354" s="610"/>
      <c r="L3354" s="3"/>
    </row>
    <row r="3355" spans="1:12">
      <c r="A3355" s="6">
        <v>40625</v>
      </c>
      <c r="B3355" s="23" t="s">
        <v>137</v>
      </c>
      <c r="C3355" s="232" t="s">
        <v>2304</v>
      </c>
      <c r="D3355" s="610" t="str">
        <f t="shared" si="265"/>
        <v>Фото</v>
      </c>
      <c r="E3355" s="228" t="s">
        <v>351</v>
      </c>
      <c r="F3355" s="51">
        <v>5</v>
      </c>
      <c r="G3355" s="48">
        <f t="shared" si="266"/>
        <v>186.5</v>
      </c>
      <c r="H3355" s="75"/>
      <c r="I3355" s="47">
        <f t="shared" si="267"/>
        <v>0</v>
      </c>
      <c r="J3355" s="47" t="s">
        <v>5624</v>
      </c>
      <c r="K3355" s="610"/>
      <c r="L3355" s="3"/>
    </row>
    <row r="3356" spans="1:12">
      <c r="A3356" s="6">
        <v>11762</v>
      </c>
      <c r="B3356" s="2" t="s">
        <v>137</v>
      </c>
      <c r="C3356" s="232" t="s">
        <v>1776</v>
      </c>
      <c r="D3356" s="610" t="str">
        <f t="shared" si="265"/>
        <v>Фото</v>
      </c>
      <c r="E3356" s="227" t="s">
        <v>351</v>
      </c>
      <c r="F3356" s="51">
        <v>5</v>
      </c>
      <c r="G3356" s="48">
        <f t="shared" si="266"/>
        <v>186.5</v>
      </c>
      <c r="H3356" s="75"/>
      <c r="I3356" s="47">
        <f t="shared" si="267"/>
        <v>0</v>
      </c>
      <c r="J3356" s="47" t="s">
        <v>7426</v>
      </c>
      <c r="K3356" s="610"/>
      <c r="L3356" s="3"/>
    </row>
    <row r="3357" spans="1:12">
      <c r="A3357" s="6">
        <v>11761</v>
      </c>
      <c r="B3357" s="2" t="s">
        <v>137</v>
      </c>
      <c r="C3357" s="232" t="s">
        <v>1775</v>
      </c>
      <c r="D3357" s="610" t="str">
        <f t="shared" si="265"/>
        <v>Фото</v>
      </c>
      <c r="E3357" s="227" t="s">
        <v>351</v>
      </c>
      <c r="F3357" s="51">
        <v>6</v>
      </c>
      <c r="G3357" s="48">
        <f t="shared" si="266"/>
        <v>223.79999999999998</v>
      </c>
      <c r="H3357" s="75"/>
      <c r="I3357" s="47">
        <f t="shared" si="267"/>
        <v>0</v>
      </c>
      <c r="J3357" s="47" t="s">
        <v>7429</v>
      </c>
      <c r="K3357" s="610"/>
      <c r="L3357" s="3"/>
    </row>
    <row r="3358" spans="1:12">
      <c r="A3358" s="6">
        <v>11764</v>
      </c>
      <c r="B3358" s="2" t="s">
        <v>137</v>
      </c>
      <c r="C3358" s="232" t="s">
        <v>1775</v>
      </c>
      <c r="D3358" s="610" t="str">
        <f t="shared" si="265"/>
        <v>Фото</v>
      </c>
      <c r="E3358" s="227" t="s">
        <v>351</v>
      </c>
      <c r="F3358" s="51">
        <v>7</v>
      </c>
      <c r="G3358" s="48">
        <f t="shared" si="266"/>
        <v>261.09999999999997</v>
      </c>
      <c r="H3358" s="75"/>
      <c r="I3358" s="47">
        <f t="shared" si="267"/>
        <v>0</v>
      </c>
      <c r="J3358" s="47" t="s">
        <v>7428</v>
      </c>
      <c r="K3358" s="610"/>
      <c r="L3358" s="3"/>
    </row>
    <row r="3359" spans="1:12">
      <c r="A3359" s="6">
        <v>11763</v>
      </c>
      <c r="B3359" s="2" t="s">
        <v>137</v>
      </c>
      <c r="C3359" s="232" t="s">
        <v>1775</v>
      </c>
      <c r="D3359" s="610" t="str">
        <f t="shared" si="265"/>
        <v>Фото</v>
      </c>
      <c r="E3359" s="227" t="s">
        <v>351</v>
      </c>
      <c r="F3359" s="51">
        <v>7</v>
      </c>
      <c r="G3359" s="48">
        <f t="shared" si="266"/>
        <v>261.09999999999997</v>
      </c>
      <c r="H3359" s="75"/>
      <c r="I3359" s="47">
        <f t="shared" si="267"/>
        <v>0</v>
      </c>
      <c r="J3359" s="47" t="s">
        <v>7427</v>
      </c>
      <c r="K3359" s="610"/>
      <c r="L3359" s="3"/>
    </row>
    <row r="3360" spans="1:12">
      <c r="A3360" s="6">
        <v>11760</v>
      </c>
      <c r="B3360" s="2" t="s">
        <v>137</v>
      </c>
      <c r="C3360" s="232" t="s">
        <v>1774</v>
      </c>
      <c r="D3360" s="610" t="str">
        <f t="shared" si="265"/>
        <v>Фото</v>
      </c>
      <c r="E3360" s="227" t="s">
        <v>351</v>
      </c>
      <c r="F3360" s="51">
        <v>9</v>
      </c>
      <c r="G3360" s="48">
        <f t="shared" si="266"/>
        <v>335.7</v>
      </c>
      <c r="H3360" s="75"/>
      <c r="I3360" s="47">
        <f t="shared" si="267"/>
        <v>0</v>
      </c>
      <c r="J3360" s="47" t="s">
        <v>7425</v>
      </c>
      <c r="K3360" s="610"/>
      <c r="L3360" s="3"/>
    </row>
    <row r="3361" spans="1:12">
      <c r="A3361" s="6">
        <v>12061</v>
      </c>
      <c r="B3361" s="2" t="s">
        <v>137</v>
      </c>
      <c r="C3361" s="232" t="s">
        <v>3425</v>
      </c>
      <c r="D3361" s="610" t="str">
        <f t="shared" si="265"/>
        <v>Фото</v>
      </c>
      <c r="E3361" s="227" t="s">
        <v>351</v>
      </c>
      <c r="F3361" s="51">
        <v>12</v>
      </c>
      <c r="G3361" s="48">
        <f t="shared" si="266"/>
        <v>447.59999999999997</v>
      </c>
      <c r="H3361" s="75"/>
      <c r="I3361" s="47">
        <f t="shared" si="267"/>
        <v>0</v>
      </c>
      <c r="J3361" s="47" t="s">
        <v>8087</v>
      </c>
      <c r="K3361" s="610"/>
      <c r="L3361" s="3"/>
    </row>
    <row r="3362" spans="1:12">
      <c r="A3362" s="6">
        <v>12696</v>
      </c>
      <c r="B3362" s="2" t="s">
        <v>137</v>
      </c>
      <c r="C3362" s="232" t="s">
        <v>3424</v>
      </c>
      <c r="D3362" s="610" t="str">
        <f t="shared" si="265"/>
        <v>Фото</v>
      </c>
      <c r="E3362" s="227" t="s">
        <v>351</v>
      </c>
      <c r="F3362" s="51">
        <v>8</v>
      </c>
      <c r="G3362" s="48">
        <f t="shared" si="266"/>
        <v>298.39999999999998</v>
      </c>
      <c r="H3362" s="75"/>
      <c r="I3362" s="47">
        <f t="shared" si="267"/>
        <v>0</v>
      </c>
      <c r="J3362" s="47" t="s">
        <v>8409</v>
      </c>
      <c r="K3362" s="610"/>
      <c r="L3362" s="3"/>
    </row>
    <row r="3363" spans="1:12">
      <c r="A3363" s="6">
        <v>40627</v>
      </c>
      <c r="B3363" s="23" t="s">
        <v>137</v>
      </c>
      <c r="C3363" s="31" t="s">
        <v>517</v>
      </c>
      <c r="D3363" s="610" t="str">
        <f t="shared" si="265"/>
        <v>Фото</v>
      </c>
      <c r="E3363" s="72" t="s">
        <v>351</v>
      </c>
      <c r="F3363" s="51">
        <v>13</v>
      </c>
      <c r="G3363" s="48">
        <f t="shared" si="266"/>
        <v>484.9</v>
      </c>
      <c r="H3363" s="75"/>
      <c r="I3363" s="47">
        <f t="shared" si="267"/>
        <v>0</v>
      </c>
      <c r="J3363" s="47" t="s">
        <v>5617</v>
      </c>
      <c r="K3363" s="610"/>
      <c r="L3363" s="3"/>
    </row>
    <row r="3364" spans="1:12">
      <c r="A3364" s="6">
        <v>12843</v>
      </c>
      <c r="B3364" s="23" t="s">
        <v>137</v>
      </c>
      <c r="C3364" s="31" t="s">
        <v>2904</v>
      </c>
      <c r="D3364" s="610" t="str">
        <f t="shared" si="265"/>
        <v>Фото</v>
      </c>
      <c r="E3364" s="72" t="s">
        <v>351</v>
      </c>
      <c r="F3364" s="51">
        <v>14</v>
      </c>
      <c r="G3364" s="48">
        <f t="shared" si="266"/>
        <v>522.19999999999993</v>
      </c>
      <c r="H3364" s="75"/>
      <c r="I3364" s="47">
        <f t="shared" si="267"/>
        <v>0</v>
      </c>
      <c r="J3364" s="47" t="s">
        <v>8589</v>
      </c>
      <c r="K3364" s="610"/>
      <c r="L3364" s="3"/>
    </row>
    <row r="3365" spans="1:12">
      <c r="A3365" s="6">
        <v>40626</v>
      </c>
      <c r="B3365" s="23" t="s">
        <v>137</v>
      </c>
      <c r="C3365" s="17" t="s">
        <v>175</v>
      </c>
      <c r="D3365" s="610" t="str">
        <f t="shared" si="265"/>
        <v>Фото</v>
      </c>
      <c r="E3365" s="72" t="s">
        <v>351</v>
      </c>
      <c r="F3365" s="51">
        <v>6.5</v>
      </c>
      <c r="G3365" s="48">
        <f t="shared" si="266"/>
        <v>242.45</v>
      </c>
      <c r="H3365" s="75"/>
      <c r="I3365" s="47">
        <f t="shared" si="267"/>
        <v>0</v>
      </c>
      <c r="J3365" s="47" t="s">
        <v>5622</v>
      </c>
      <c r="K3365" s="610"/>
      <c r="L3365" s="3"/>
    </row>
    <row r="3366" spans="1:12">
      <c r="A3366" s="6">
        <v>12869</v>
      </c>
      <c r="B3366" s="6" t="s">
        <v>32</v>
      </c>
      <c r="C3366" s="17" t="s">
        <v>2997</v>
      </c>
      <c r="D3366" s="610" t="str">
        <f t="shared" si="265"/>
        <v>Фото</v>
      </c>
      <c r="E3366" s="72" t="s">
        <v>351</v>
      </c>
      <c r="F3366" s="51">
        <v>160</v>
      </c>
      <c r="G3366" s="48">
        <f t="shared" si="266"/>
        <v>5968</v>
      </c>
      <c r="H3366" s="75"/>
      <c r="I3366" s="47">
        <f t="shared" si="267"/>
        <v>0</v>
      </c>
      <c r="J3366" s="47" t="s">
        <v>5785</v>
      </c>
      <c r="K3366" s="610"/>
      <c r="L3366" s="3"/>
    </row>
    <row r="3367" spans="1:12">
      <c r="A3367" s="6">
        <v>12593</v>
      </c>
      <c r="B3367" s="6" t="s">
        <v>137</v>
      </c>
      <c r="C3367" s="17" t="s">
        <v>2615</v>
      </c>
      <c r="D3367" s="610" t="str">
        <f t="shared" si="265"/>
        <v>Фото</v>
      </c>
      <c r="E3367" s="601" t="s">
        <v>134</v>
      </c>
      <c r="F3367" s="51">
        <v>42</v>
      </c>
      <c r="G3367" s="48">
        <f t="shared" si="266"/>
        <v>1566.6</v>
      </c>
      <c r="H3367" s="75"/>
      <c r="I3367" s="47">
        <f t="shared" si="267"/>
        <v>0</v>
      </c>
      <c r="J3367" s="47" t="s">
        <v>8323</v>
      </c>
      <c r="K3367" s="610"/>
      <c r="L3367" s="3"/>
    </row>
    <row r="3368" spans="1:12">
      <c r="A3368" s="6">
        <v>11783</v>
      </c>
      <c r="B3368" s="2" t="s">
        <v>137</v>
      </c>
      <c r="C3368" s="31" t="s">
        <v>1805</v>
      </c>
      <c r="D3368" s="610" t="str">
        <f t="shared" si="265"/>
        <v>Фото</v>
      </c>
      <c r="E3368" s="227" t="s">
        <v>351</v>
      </c>
      <c r="F3368" s="51">
        <v>7</v>
      </c>
      <c r="G3368" s="48">
        <f t="shared" si="266"/>
        <v>261.09999999999997</v>
      </c>
      <c r="H3368" s="75"/>
      <c r="I3368" s="47">
        <f t="shared" si="267"/>
        <v>0</v>
      </c>
      <c r="J3368" s="47" t="s">
        <v>7423</v>
      </c>
      <c r="K3368" s="610"/>
      <c r="L3368" s="3"/>
    </row>
    <row r="3369" spans="1:12">
      <c r="A3369" s="6">
        <v>11739</v>
      </c>
      <c r="B3369" s="2" t="s">
        <v>137</v>
      </c>
      <c r="C3369" s="31" t="s">
        <v>1760</v>
      </c>
      <c r="D3369" s="610" t="str">
        <f t="shared" si="265"/>
        <v>Фото</v>
      </c>
      <c r="E3369" s="227" t="s">
        <v>351</v>
      </c>
      <c r="F3369" s="51">
        <v>8</v>
      </c>
      <c r="G3369" s="48">
        <f t="shared" si="266"/>
        <v>298.39999999999998</v>
      </c>
      <c r="H3369" s="75"/>
      <c r="I3369" s="47">
        <f t="shared" si="267"/>
        <v>0</v>
      </c>
      <c r="J3369" s="47" t="s">
        <v>7418</v>
      </c>
      <c r="K3369" s="610"/>
      <c r="L3369" s="3"/>
    </row>
    <row r="3370" spans="1:12">
      <c r="A3370" s="6">
        <v>12871</v>
      </c>
      <c r="B3370" s="2" t="s">
        <v>32</v>
      </c>
      <c r="C3370" s="31" t="s">
        <v>2999</v>
      </c>
      <c r="D3370" s="610" t="str">
        <f t="shared" si="265"/>
        <v>Фото</v>
      </c>
      <c r="E3370" s="227" t="s">
        <v>351</v>
      </c>
      <c r="F3370" s="51">
        <v>110</v>
      </c>
      <c r="G3370" s="48">
        <f t="shared" si="266"/>
        <v>4103</v>
      </c>
      <c r="H3370" s="75"/>
      <c r="I3370" s="47">
        <f t="shared" si="267"/>
        <v>0</v>
      </c>
      <c r="J3370" s="47" t="s">
        <v>6679</v>
      </c>
      <c r="K3370" s="610"/>
      <c r="L3370" s="3"/>
    </row>
    <row r="3371" spans="1:12">
      <c r="A3371" s="6">
        <v>12911</v>
      </c>
      <c r="B3371" s="2" t="s">
        <v>137</v>
      </c>
      <c r="C3371" s="31" t="s">
        <v>3148</v>
      </c>
      <c r="D3371" s="610" t="str">
        <f t="shared" si="265"/>
        <v>Фото</v>
      </c>
      <c r="E3371" s="601" t="s">
        <v>134</v>
      </c>
      <c r="F3371" s="51">
        <v>25</v>
      </c>
      <c r="G3371" s="48">
        <f t="shared" si="266"/>
        <v>932.49999999999989</v>
      </c>
      <c r="H3371" s="75"/>
      <c r="I3371" s="47">
        <f t="shared" si="267"/>
        <v>0</v>
      </c>
      <c r="J3371" s="47" t="s">
        <v>8638</v>
      </c>
      <c r="K3371" s="610"/>
      <c r="L3371" s="3"/>
    </row>
    <row r="3372" spans="1:12">
      <c r="A3372" s="6">
        <v>12689</v>
      </c>
      <c r="B3372" s="2" t="s">
        <v>137</v>
      </c>
      <c r="C3372" s="31" t="s">
        <v>2719</v>
      </c>
      <c r="D3372" s="610" t="str">
        <f t="shared" si="265"/>
        <v>Фото</v>
      </c>
      <c r="E3372" s="227" t="s">
        <v>351</v>
      </c>
      <c r="F3372" s="51">
        <v>2</v>
      </c>
      <c r="G3372" s="48">
        <f t="shared" si="266"/>
        <v>74.599999999999994</v>
      </c>
      <c r="H3372" s="75"/>
      <c r="I3372" s="47">
        <f t="shared" si="267"/>
        <v>0</v>
      </c>
      <c r="J3372" s="47" t="s">
        <v>8414</v>
      </c>
      <c r="K3372" s="610"/>
      <c r="L3372" s="3"/>
    </row>
    <row r="3373" spans="1:12">
      <c r="A3373" s="6">
        <v>40630</v>
      </c>
      <c r="B3373" s="23" t="s">
        <v>137</v>
      </c>
      <c r="C3373" s="31" t="s">
        <v>4108</v>
      </c>
      <c r="D3373" s="610" t="str">
        <f t="shared" si="265"/>
        <v>Фото</v>
      </c>
      <c r="E3373" s="72" t="s">
        <v>351</v>
      </c>
      <c r="F3373" s="51">
        <v>12</v>
      </c>
      <c r="G3373" s="48">
        <f t="shared" ref="G3373:G3404" si="268">I$2*F3373</f>
        <v>447.59999999999997</v>
      </c>
      <c r="H3373" s="75"/>
      <c r="I3373" s="47">
        <f t="shared" si="267"/>
        <v>0</v>
      </c>
      <c r="J3373" s="47" t="s">
        <v>5613</v>
      </c>
      <c r="K3373" s="610"/>
      <c r="L3373" s="3"/>
    </row>
    <row r="3374" spans="1:12">
      <c r="A3374" s="6">
        <v>40631</v>
      </c>
      <c r="B3374" s="23" t="s">
        <v>137</v>
      </c>
      <c r="C3374" s="31" t="s">
        <v>4109</v>
      </c>
      <c r="D3374" s="610" t="str">
        <f t="shared" si="265"/>
        <v>Фото</v>
      </c>
      <c r="E3374" s="72" t="s">
        <v>351</v>
      </c>
      <c r="F3374" s="51">
        <v>8.5</v>
      </c>
      <c r="G3374" s="48">
        <f t="shared" si="268"/>
        <v>317.04999999999995</v>
      </c>
      <c r="H3374" s="75"/>
      <c r="I3374" s="47">
        <f t="shared" si="267"/>
        <v>0</v>
      </c>
      <c r="J3374" s="47" t="s">
        <v>5614</v>
      </c>
      <c r="K3374" s="610"/>
      <c r="L3374" s="3"/>
    </row>
    <row r="3375" spans="1:12">
      <c r="A3375" s="6">
        <v>40629</v>
      </c>
      <c r="B3375" s="23" t="s">
        <v>137</v>
      </c>
      <c r="C3375" s="31" t="s">
        <v>176</v>
      </c>
      <c r="D3375" s="610" t="str">
        <f t="shared" si="265"/>
        <v>Фото</v>
      </c>
      <c r="E3375" s="72" t="s">
        <v>351</v>
      </c>
      <c r="F3375" s="51">
        <v>6.5</v>
      </c>
      <c r="G3375" s="48">
        <f t="shared" si="268"/>
        <v>242.45</v>
      </c>
      <c r="H3375" s="75"/>
      <c r="I3375" s="47">
        <f t="shared" ref="I3375:I3406" si="269">F3375*H3375</f>
        <v>0</v>
      </c>
      <c r="J3375" s="47" t="s">
        <v>5615</v>
      </c>
      <c r="K3375" s="610"/>
      <c r="L3375" s="3"/>
    </row>
    <row r="3376" spans="1:12">
      <c r="A3376" s="6">
        <v>11765</v>
      </c>
      <c r="B3376" s="2" t="s">
        <v>137</v>
      </c>
      <c r="C3376" s="31" t="s">
        <v>1777</v>
      </c>
      <c r="D3376" s="610" t="str">
        <f t="shared" si="265"/>
        <v>Фото</v>
      </c>
      <c r="E3376" s="227" t="s">
        <v>351</v>
      </c>
      <c r="F3376" s="51">
        <v>25</v>
      </c>
      <c r="G3376" s="48">
        <f t="shared" si="268"/>
        <v>932.49999999999989</v>
      </c>
      <c r="H3376" s="75"/>
      <c r="I3376" s="47">
        <f t="shared" si="269"/>
        <v>0</v>
      </c>
      <c r="J3376" s="47" t="s">
        <v>7430</v>
      </c>
      <c r="K3376" s="610"/>
      <c r="L3376" s="3"/>
    </row>
    <row r="3377" spans="1:12">
      <c r="A3377" s="6">
        <v>11766</v>
      </c>
      <c r="B3377" s="2" t="s">
        <v>137</v>
      </c>
      <c r="C3377" s="31" t="s">
        <v>1778</v>
      </c>
      <c r="D3377" s="610" t="str">
        <f t="shared" si="265"/>
        <v>Фото</v>
      </c>
      <c r="E3377" s="227" t="s">
        <v>351</v>
      </c>
      <c r="F3377" s="51">
        <v>18</v>
      </c>
      <c r="G3377" s="48">
        <f t="shared" si="268"/>
        <v>671.4</v>
      </c>
      <c r="H3377" s="75"/>
      <c r="I3377" s="47">
        <f t="shared" si="269"/>
        <v>0</v>
      </c>
      <c r="J3377" s="47" t="s">
        <v>7431</v>
      </c>
      <c r="K3377" s="610"/>
      <c r="L3377" s="3"/>
    </row>
    <row r="3378" spans="1:12">
      <c r="A3378" s="6">
        <v>335185</v>
      </c>
      <c r="B3378" s="2" t="s">
        <v>137</v>
      </c>
      <c r="C3378" s="31" t="s">
        <v>418</v>
      </c>
      <c r="D3378" s="610" t="str">
        <f t="shared" si="265"/>
        <v>Фото</v>
      </c>
      <c r="E3378" s="72" t="s">
        <v>351</v>
      </c>
      <c r="F3378" s="51">
        <v>5.5</v>
      </c>
      <c r="G3378" s="48">
        <f t="shared" si="268"/>
        <v>205.14999999999998</v>
      </c>
      <c r="H3378" s="75"/>
      <c r="I3378" s="47">
        <f t="shared" si="269"/>
        <v>0</v>
      </c>
      <c r="J3378" s="47" t="s">
        <v>5618</v>
      </c>
      <c r="K3378" s="610"/>
      <c r="L3378" s="3"/>
    </row>
    <row r="3379" spans="1:12">
      <c r="A3379" s="6">
        <v>12876</v>
      </c>
      <c r="B3379" s="2" t="s">
        <v>32</v>
      </c>
      <c r="C3379" s="31" t="s">
        <v>3003</v>
      </c>
      <c r="D3379" s="610" t="str">
        <f t="shared" si="265"/>
        <v>Фото</v>
      </c>
      <c r="E3379" s="72" t="s">
        <v>351</v>
      </c>
      <c r="F3379" s="51">
        <v>90</v>
      </c>
      <c r="G3379" s="48">
        <f t="shared" si="268"/>
        <v>3356.9999999999995</v>
      </c>
      <c r="H3379" s="75"/>
      <c r="I3379" s="47">
        <f t="shared" si="269"/>
        <v>0</v>
      </c>
      <c r="J3379" s="47" t="s">
        <v>6454</v>
      </c>
      <c r="K3379" s="610"/>
      <c r="L3379" s="3"/>
    </row>
    <row r="3380" spans="1:12">
      <c r="A3380" s="6">
        <v>12591</v>
      </c>
      <c r="B3380" s="2" t="s">
        <v>137</v>
      </c>
      <c r="C3380" s="31" t="s">
        <v>4152</v>
      </c>
      <c r="D3380" s="610" t="str">
        <f t="shared" si="265"/>
        <v>Фото</v>
      </c>
      <c r="E3380" s="72" t="s">
        <v>351</v>
      </c>
      <c r="F3380" s="51">
        <v>6</v>
      </c>
      <c r="G3380" s="48">
        <f t="shared" si="268"/>
        <v>223.79999999999998</v>
      </c>
      <c r="H3380" s="75"/>
      <c r="I3380" s="47">
        <f t="shared" si="269"/>
        <v>0</v>
      </c>
      <c r="J3380" s="47" t="s">
        <v>8321</v>
      </c>
      <c r="K3380" s="610"/>
      <c r="L3380" s="3"/>
    </row>
    <row r="3381" spans="1:12">
      <c r="A3381" s="6">
        <v>11729</v>
      </c>
      <c r="B3381" s="2" t="s">
        <v>137</v>
      </c>
      <c r="C3381" s="31" t="s">
        <v>1757</v>
      </c>
      <c r="D3381" s="610" t="str">
        <f t="shared" si="265"/>
        <v>Фото</v>
      </c>
      <c r="E3381" s="227" t="s">
        <v>351</v>
      </c>
      <c r="F3381" s="51">
        <v>8</v>
      </c>
      <c r="G3381" s="48">
        <f t="shared" si="268"/>
        <v>298.39999999999998</v>
      </c>
      <c r="H3381" s="75"/>
      <c r="I3381" s="47">
        <f t="shared" si="269"/>
        <v>0</v>
      </c>
      <c r="J3381" s="47" t="s">
        <v>7407</v>
      </c>
      <c r="K3381" s="610"/>
      <c r="L3381" s="3"/>
    </row>
    <row r="3382" spans="1:12">
      <c r="A3382" s="6">
        <v>11731</v>
      </c>
      <c r="B3382" s="2" t="s">
        <v>137</v>
      </c>
      <c r="C3382" s="31" t="s">
        <v>1758</v>
      </c>
      <c r="D3382" s="610" t="str">
        <f t="shared" si="265"/>
        <v>Фото</v>
      </c>
      <c r="E3382" s="227" t="s">
        <v>351</v>
      </c>
      <c r="F3382" s="51">
        <v>9</v>
      </c>
      <c r="G3382" s="48">
        <f t="shared" si="268"/>
        <v>335.7</v>
      </c>
      <c r="H3382" s="75"/>
      <c r="I3382" s="47">
        <f t="shared" si="269"/>
        <v>0</v>
      </c>
      <c r="J3382" s="47" t="s">
        <v>7408</v>
      </c>
      <c r="K3382" s="610"/>
      <c r="L3382" s="3"/>
    </row>
    <row r="3383" spans="1:12">
      <c r="A3383" s="6">
        <v>40468</v>
      </c>
      <c r="B3383" s="2" t="s">
        <v>137</v>
      </c>
      <c r="C3383" s="476" t="s">
        <v>4063</v>
      </c>
      <c r="D3383" s="610" t="str">
        <f t="shared" si="265"/>
        <v>Фото</v>
      </c>
      <c r="E3383" s="566" t="s">
        <v>351</v>
      </c>
      <c r="F3383" s="51">
        <v>5</v>
      </c>
      <c r="G3383" s="48">
        <f t="shared" si="268"/>
        <v>186.5</v>
      </c>
      <c r="H3383" s="75"/>
      <c r="I3383" s="47">
        <f t="shared" si="269"/>
        <v>0</v>
      </c>
      <c r="J3383" s="47" t="s">
        <v>5631</v>
      </c>
      <c r="K3383" s="610"/>
      <c r="L3383" s="3"/>
    </row>
    <row r="3384" spans="1:12">
      <c r="A3384" s="6">
        <v>40467</v>
      </c>
      <c r="B3384" s="2" t="s">
        <v>137</v>
      </c>
      <c r="C3384" s="31" t="s">
        <v>4064</v>
      </c>
      <c r="D3384" s="610" t="str">
        <f t="shared" si="265"/>
        <v>Фото</v>
      </c>
      <c r="E3384" s="566" t="s">
        <v>351</v>
      </c>
      <c r="F3384" s="51">
        <v>6</v>
      </c>
      <c r="G3384" s="48">
        <f t="shared" si="268"/>
        <v>223.79999999999998</v>
      </c>
      <c r="H3384" s="75"/>
      <c r="I3384" s="47">
        <f t="shared" si="269"/>
        <v>0</v>
      </c>
      <c r="J3384" s="47" t="s">
        <v>5630</v>
      </c>
      <c r="K3384" s="610"/>
      <c r="L3384" s="3"/>
    </row>
    <row r="3385" spans="1:12">
      <c r="A3385" s="6">
        <v>11690</v>
      </c>
      <c r="B3385" s="2" t="s">
        <v>137</v>
      </c>
      <c r="C3385" s="31" t="s">
        <v>4062</v>
      </c>
      <c r="D3385" s="610" t="str">
        <f t="shared" si="265"/>
        <v>Фото</v>
      </c>
      <c r="E3385" s="227" t="s">
        <v>351</v>
      </c>
      <c r="F3385" s="51">
        <v>8</v>
      </c>
      <c r="G3385" s="48">
        <f t="shared" si="268"/>
        <v>298.39999999999998</v>
      </c>
      <c r="H3385" s="75"/>
      <c r="I3385" s="47">
        <f t="shared" si="269"/>
        <v>0</v>
      </c>
      <c r="J3385" s="47" t="s">
        <v>6992</v>
      </c>
      <c r="K3385" s="610"/>
      <c r="L3385" s="3"/>
    </row>
    <row r="3386" spans="1:12">
      <c r="A3386" s="6">
        <v>12045</v>
      </c>
      <c r="B3386" s="2" t="s">
        <v>137</v>
      </c>
      <c r="C3386" s="31" t="s">
        <v>2928</v>
      </c>
      <c r="D3386" s="610" t="str">
        <f t="shared" si="265"/>
        <v>Фото</v>
      </c>
      <c r="E3386" s="227" t="s">
        <v>351</v>
      </c>
      <c r="F3386" s="51">
        <v>33</v>
      </c>
      <c r="G3386" s="48">
        <f t="shared" si="268"/>
        <v>1230.8999999999999</v>
      </c>
      <c r="H3386" s="75"/>
      <c r="I3386" s="47">
        <f t="shared" si="269"/>
        <v>0</v>
      </c>
      <c r="J3386" s="47" t="s">
        <v>8059</v>
      </c>
      <c r="K3386" s="610"/>
      <c r="L3386" s="3"/>
    </row>
    <row r="3387" spans="1:12">
      <c r="A3387" s="6">
        <v>12197</v>
      </c>
      <c r="B3387" s="2" t="s">
        <v>137</v>
      </c>
      <c r="C3387" s="31" t="s">
        <v>2592</v>
      </c>
      <c r="D3387" s="610" t="str">
        <f t="shared" si="265"/>
        <v>Фото</v>
      </c>
      <c r="E3387" s="227" t="s">
        <v>351</v>
      </c>
      <c r="F3387" s="51">
        <v>4</v>
      </c>
      <c r="G3387" s="48">
        <f t="shared" si="268"/>
        <v>149.19999999999999</v>
      </c>
      <c r="H3387" s="75"/>
      <c r="I3387" s="47">
        <f t="shared" si="269"/>
        <v>0</v>
      </c>
      <c r="J3387" s="47" t="s">
        <v>8316</v>
      </c>
      <c r="K3387" s="610"/>
      <c r="L3387" s="3"/>
    </row>
    <row r="3388" spans="1:12">
      <c r="A3388" s="6">
        <v>12992</v>
      </c>
      <c r="B3388" s="2" t="s">
        <v>137</v>
      </c>
      <c r="C3388" s="31" t="s">
        <v>4084</v>
      </c>
      <c r="D3388" s="610" t="str">
        <f t="shared" si="265"/>
        <v>Фото</v>
      </c>
      <c r="E3388" s="227" t="s">
        <v>351</v>
      </c>
      <c r="F3388" s="51">
        <v>11</v>
      </c>
      <c r="G3388" s="48">
        <f t="shared" si="268"/>
        <v>410.29999999999995</v>
      </c>
      <c r="H3388" s="75"/>
      <c r="I3388" s="47">
        <f t="shared" si="269"/>
        <v>0</v>
      </c>
      <c r="J3388" s="47" t="s">
        <v>8713</v>
      </c>
      <c r="K3388" s="610"/>
      <c r="L3388" s="3"/>
    </row>
    <row r="3389" spans="1:12">
      <c r="A3389" s="6">
        <v>11950</v>
      </c>
      <c r="B3389" s="2" t="s">
        <v>32</v>
      </c>
      <c r="C3389" s="31" t="s">
        <v>4178</v>
      </c>
      <c r="D3389" s="610" t="str">
        <f t="shared" si="265"/>
        <v>Фото</v>
      </c>
      <c r="E3389" s="227" t="s">
        <v>351</v>
      </c>
      <c r="F3389" s="51">
        <v>7</v>
      </c>
      <c r="G3389" s="48">
        <f t="shared" si="268"/>
        <v>261.09999999999997</v>
      </c>
      <c r="H3389" s="75"/>
      <c r="I3389" s="47">
        <f t="shared" si="269"/>
        <v>0</v>
      </c>
      <c r="J3389" s="47" t="s">
        <v>7838</v>
      </c>
      <c r="K3389" s="610"/>
      <c r="L3389" s="3"/>
    </row>
    <row r="3390" spans="1:12">
      <c r="A3390" s="6">
        <v>12078</v>
      </c>
      <c r="B3390" s="2" t="s">
        <v>137</v>
      </c>
      <c r="C3390" s="31" t="s">
        <v>4479</v>
      </c>
      <c r="D3390" s="610" t="str">
        <f t="shared" si="265"/>
        <v>Фото</v>
      </c>
      <c r="E3390" s="227" t="s">
        <v>351</v>
      </c>
      <c r="F3390" s="51">
        <v>9</v>
      </c>
      <c r="G3390" s="48">
        <f t="shared" si="268"/>
        <v>335.7</v>
      </c>
      <c r="H3390" s="75"/>
      <c r="I3390" s="47">
        <f t="shared" si="269"/>
        <v>0</v>
      </c>
      <c r="J3390" s="47" t="s">
        <v>8102</v>
      </c>
      <c r="K3390" s="610"/>
      <c r="L3390" s="3"/>
    </row>
    <row r="3391" spans="1:12">
      <c r="A3391" s="6">
        <v>12079</v>
      </c>
      <c r="B3391" s="2" t="s">
        <v>137</v>
      </c>
      <c r="C3391" s="31" t="s">
        <v>4478</v>
      </c>
      <c r="D3391" s="610" t="str">
        <f t="shared" si="265"/>
        <v>Фото</v>
      </c>
      <c r="E3391" s="227" t="s">
        <v>351</v>
      </c>
      <c r="F3391" s="51">
        <v>13</v>
      </c>
      <c r="G3391" s="48">
        <f t="shared" si="268"/>
        <v>484.9</v>
      </c>
      <c r="H3391" s="75"/>
      <c r="I3391" s="47">
        <f t="shared" si="269"/>
        <v>0</v>
      </c>
      <c r="J3391" s="47" t="s">
        <v>8103</v>
      </c>
      <c r="K3391" s="610"/>
      <c r="L3391" s="3"/>
    </row>
    <row r="3392" spans="1:12">
      <c r="A3392" s="6">
        <v>12873</v>
      </c>
      <c r="B3392" s="2" t="s">
        <v>32</v>
      </c>
      <c r="C3392" s="31" t="s">
        <v>4480</v>
      </c>
      <c r="D3392" s="610" t="str">
        <f t="shared" si="265"/>
        <v>Фото</v>
      </c>
      <c r="E3392" s="227" t="s">
        <v>351</v>
      </c>
      <c r="F3392" s="51">
        <v>55</v>
      </c>
      <c r="G3392" s="48">
        <f t="shared" si="268"/>
        <v>2051.5</v>
      </c>
      <c r="H3392" s="75"/>
      <c r="I3392" s="47">
        <f t="shared" si="269"/>
        <v>0</v>
      </c>
      <c r="J3392" s="47" t="s">
        <v>7761</v>
      </c>
      <c r="K3392" s="610"/>
      <c r="L3392" s="3"/>
    </row>
    <row r="3393" spans="1:12">
      <c r="A3393" s="6">
        <v>335181</v>
      </c>
      <c r="B3393" s="2" t="s">
        <v>137</v>
      </c>
      <c r="C3393" s="31" t="s">
        <v>4179</v>
      </c>
      <c r="D3393" s="610" t="str">
        <f t="shared" si="265"/>
        <v>Фото</v>
      </c>
      <c r="E3393" s="72" t="s">
        <v>351</v>
      </c>
      <c r="F3393" s="51">
        <v>15</v>
      </c>
      <c r="G3393" s="48">
        <f t="shared" si="268"/>
        <v>559.5</v>
      </c>
      <c r="H3393" s="75"/>
      <c r="I3393" s="47">
        <f t="shared" si="269"/>
        <v>0</v>
      </c>
      <c r="J3393" s="47" t="s">
        <v>5610</v>
      </c>
      <c r="K3393" s="610"/>
      <c r="L3393" s="3"/>
    </row>
    <row r="3394" spans="1:12">
      <c r="A3394" s="6">
        <v>12872</v>
      </c>
      <c r="B3394" s="2" t="s">
        <v>32</v>
      </c>
      <c r="C3394" s="31" t="s">
        <v>3000</v>
      </c>
      <c r="D3394" s="610" t="str">
        <f t="shared" si="265"/>
        <v>Фото</v>
      </c>
      <c r="E3394" s="72" t="s">
        <v>351</v>
      </c>
      <c r="F3394" s="51">
        <v>175</v>
      </c>
      <c r="G3394" s="48">
        <f t="shared" si="268"/>
        <v>6527.4999999999991</v>
      </c>
      <c r="H3394" s="75"/>
      <c r="I3394" s="47">
        <f t="shared" si="269"/>
        <v>0</v>
      </c>
      <c r="J3394" s="47" t="s">
        <v>5672</v>
      </c>
      <c r="K3394" s="610"/>
      <c r="L3394" s="3"/>
    </row>
    <row r="3395" spans="1:12">
      <c r="A3395" s="6">
        <v>12874</v>
      </c>
      <c r="B3395" s="2" t="s">
        <v>32</v>
      </c>
      <c r="C3395" s="31" t="s">
        <v>3001</v>
      </c>
      <c r="D3395" s="610" t="str">
        <f t="shared" si="265"/>
        <v>Фото</v>
      </c>
      <c r="E3395" s="72" t="s">
        <v>351</v>
      </c>
      <c r="F3395" s="51">
        <v>20</v>
      </c>
      <c r="G3395" s="48">
        <f t="shared" si="268"/>
        <v>746</v>
      </c>
      <c r="H3395" s="75"/>
      <c r="I3395" s="47">
        <f t="shared" si="269"/>
        <v>0</v>
      </c>
      <c r="J3395" s="47" t="s">
        <v>6070</v>
      </c>
      <c r="K3395" s="610"/>
      <c r="L3395" s="3"/>
    </row>
    <row r="3396" spans="1:12">
      <c r="A3396" s="6">
        <v>335178</v>
      </c>
      <c r="B3396" s="2" t="s">
        <v>137</v>
      </c>
      <c r="C3396" s="31" t="s">
        <v>417</v>
      </c>
      <c r="D3396" s="610" t="str">
        <f t="shared" si="265"/>
        <v>Фото</v>
      </c>
      <c r="E3396" s="72" t="s">
        <v>351</v>
      </c>
      <c r="F3396" s="51">
        <v>22</v>
      </c>
      <c r="G3396" s="48">
        <f t="shared" si="268"/>
        <v>820.59999999999991</v>
      </c>
      <c r="H3396" s="75"/>
      <c r="I3396" s="47">
        <f t="shared" si="269"/>
        <v>0</v>
      </c>
      <c r="J3396" s="47" t="s">
        <v>5609</v>
      </c>
      <c r="K3396" s="610"/>
      <c r="L3396" s="3"/>
    </row>
    <row r="3397" spans="1:12">
      <c r="A3397" s="6">
        <v>11526</v>
      </c>
      <c r="B3397" s="2" t="s">
        <v>137</v>
      </c>
      <c r="C3397" s="31" t="s">
        <v>3922</v>
      </c>
      <c r="D3397" s="610" t="str">
        <f t="shared" si="265"/>
        <v>Фото</v>
      </c>
      <c r="E3397" s="566" t="s">
        <v>351</v>
      </c>
      <c r="F3397" s="51">
        <v>25</v>
      </c>
      <c r="G3397" s="48">
        <f t="shared" si="268"/>
        <v>932.49999999999989</v>
      </c>
      <c r="H3397" s="75"/>
      <c r="I3397" s="47">
        <f t="shared" si="269"/>
        <v>0</v>
      </c>
      <c r="J3397" s="47" t="s">
        <v>5608</v>
      </c>
      <c r="K3397" s="610"/>
      <c r="L3397" s="3"/>
    </row>
    <row r="3398" spans="1:12">
      <c r="A3398" s="6">
        <v>11741</v>
      </c>
      <c r="B3398" s="2" t="s">
        <v>137</v>
      </c>
      <c r="C3398" s="31" t="s">
        <v>1762</v>
      </c>
      <c r="D3398" s="610" t="str">
        <f t="shared" si="265"/>
        <v>Фото</v>
      </c>
      <c r="E3398" s="227" t="s">
        <v>351</v>
      </c>
      <c r="F3398" s="51">
        <v>11</v>
      </c>
      <c r="G3398" s="48">
        <f t="shared" si="268"/>
        <v>410.29999999999995</v>
      </c>
      <c r="H3398" s="75"/>
      <c r="I3398" s="47">
        <f t="shared" si="269"/>
        <v>0</v>
      </c>
      <c r="J3398" s="47" t="s">
        <v>7417</v>
      </c>
      <c r="K3398" s="610"/>
      <c r="L3398" s="3"/>
    </row>
    <row r="3399" spans="1:12">
      <c r="A3399" s="6">
        <v>40569</v>
      </c>
      <c r="B3399" s="23" t="s">
        <v>137</v>
      </c>
      <c r="C3399" s="31" t="s">
        <v>1745</v>
      </c>
      <c r="D3399" s="610" t="str">
        <f t="shared" ref="D3399:D3462" si="270">HYPERLINK(J3399,"Фото")</f>
        <v>Фото</v>
      </c>
      <c r="E3399" s="72" t="s">
        <v>351</v>
      </c>
      <c r="F3399" s="51">
        <v>3.5</v>
      </c>
      <c r="G3399" s="48">
        <f t="shared" si="268"/>
        <v>130.54999999999998</v>
      </c>
      <c r="H3399" s="75"/>
      <c r="I3399" s="47">
        <f t="shared" si="269"/>
        <v>0</v>
      </c>
      <c r="J3399" s="47" t="s">
        <v>7415</v>
      </c>
      <c r="K3399" s="610"/>
      <c r="L3399" s="3"/>
    </row>
    <row r="3400" spans="1:12">
      <c r="A3400" s="6">
        <v>11738</v>
      </c>
      <c r="B3400" s="2" t="s">
        <v>137</v>
      </c>
      <c r="C3400" s="31" t="s">
        <v>1797</v>
      </c>
      <c r="D3400" s="610" t="str">
        <f t="shared" si="270"/>
        <v>Фото</v>
      </c>
      <c r="E3400" s="227" t="s">
        <v>351</v>
      </c>
      <c r="F3400" s="51">
        <v>5</v>
      </c>
      <c r="G3400" s="48">
        <f t="shared" si="268"/>
        <v>186.5</v>
      </c>
      <c r="H3400" s="75"/>
      <c r="I3400" s="47">
        <f t="shared" si="269"/>
        <v>0</v>
      </c>
      <c r="J3400" s="47" t="s">
        <v>7416</v>
      </c>
      <c r="K3400" s="610"/>
      <c r="L3400" s="3"/>
    </row>
    <row r="3401" spans="1:12" ht="14.4">
      <c r="A3401" s="8">
        <v>12945</v>
      </c>
      <c r="B3401" s="23" t="s">
        <v>137</v>
      </c>
      <c r="C3401" s="32" t="s">
        <v>3282</v>
      </c>
      <c r="D3401" s="610" t="str">
        <f t="shared" si="270"/>
        <v>Фото</v>
      </c>
      <c r="E3401" s="72" t="s">
        <v>351</v>
      </c>
      <c r="F3401" s="52">
        <v>13</v>
      </c>
      <c r="G3401" s="48">
        <f t="shared" si="268"/>
        <v>484.9</v>
      </c>
      <c r="H3401" s="73"/>
      <c r="I3401" s="47">
        <f t="shared" si="269"/>
        <v>0</v>
      </c>
      <c r="J3401" s="47" t="s">
        <v>8668</v>
      </c>
      <c r="K3401" s="610"/>
      <c r="L3401" s="87"/>
    </row>
    <row r="3402" spans="1:12">
      <c r="A3402" s="6">
        <v>11985</v>
      </c>
      <c r="B3402" s="2" t="s">
        <v>137</v>
      </c>
      <c r="C3402" s="31" t="s">
        <v>2419</v>
      </c>
      <c r="D3402" s="610" t="str">
        <f t="shared" si="270"/>
        <v>Фото</v>
      </c>
      <c r="E3402" s="227" t="s">
        <v>351</v>
      </c>
      <c r="F3402" s="51">
        <v>10</v>
      </c>
      <c r="G3402" s="48">
        <f t="shared" si="268"/>
        <v>373</v>
      </c>
      <c r="H3402" s="75"/>
      <c r="I3402" s="47">
        <f t="shared" si="269"/>
        <v>0</v>
      </c>
      <c r="J3402" s="47" t="s">
        <v>7948</v>
      </c>
      <c r="K3402" s="610"/>
      <c r="L3402" s="3"/>
    </row>
    <row r="3403" spans="1:12">
      <c r="A3403" s="6">
        <v>11688</v>
      </c>
      <c r="B3403" s="2" t="s">
        <v>137</v>
      </c>
      <c r="C3403" s="31" t="s">
        <v>2944</v>
      </c>
      <c r="D3403" s="610" t="str">
        <f t="shared" si="270"/>
        <v>Фото</v>
      </c>
      <c r="E3403" s="344" t="s">
        <v>351</v>
      </c>
      <c r="F3403" s="51">
        <v>13</v>
      </c>
      <c r="G3403" s="48">
        <f t="shared" si="268"/>
        <v>484.9</v>
      </c>
      <c r="H3403" s="75"/>
      <c r="I3403" s="47">
        <f t="shared" si="269"/>
        <v>0</v>
      </c>
      <c r="J3403" s="47" t="s">
        <v>6990</v>
      </c>
      <c r="K3403" s="610"/>
      <c r="L3403" s="3"/>
    </row>
    <row r="3404" spans="1:12">
      <c r="A3404" s="6">
        <v>11767</v>
      </c>
      <c r="B3404" s="2" t="s">
        <v>137</v>
      </c>
      <c r="C3404" s="31" t="s">
        <v>2306</v>
      </c>
      <c r="D3404" s="610" t="str">
        <f t="shared" si="270"/>
        <v>Фото</v>
      </c>
      <c r="E3404" s="227" t="s">
        <v>351</v>
      </c>
      <c r="F3404" s="51">
        <v>10</v>
      </c>
      <c r="G3404" s="48">
        <f t="shared" si="268"/>
        <v>373</v>
      </c>
      <c r="H3404" s="75"/>
      <c r="I3404" s="47">
        <f t="shared" si="269"/>
        <v>0</v>
      </c>
      <c r="J3404" s="47" t="s">
        <v>7432</v>
      </c>
      <c r="K3404" s="610"/>
      <c r="L3404" s="3"/>
    </row>
    <row r="3405" spans="1:12">
      <c r="A3405" s="6">
        <v>12870</v>
      </c>
      <c r="B3405" s="2" t="s">
        <v>32</v>
      </c>
      <c r="C3405" s="31" t="s">
        <v>2998</v>
      </c>
      <c r="D3405" s="610" t="str">
        <f t="shared" si="270"/>
        <v>Фото</v>
      </c>
      <c r="E3405" s="227" t="s">
        <v>351</v>
      </c>
      <c r="F3405" s="51">
        <v>150</v>
      </c>
      <c r="G3405" s="48">
        <f t="shared" ref="G3405:G3424" si="271">I$2*F3405</f>
        <v>5595</v>
      </c>
      <c r="H3405" s="75"/>
      <c r="I3405" s="47">
        <f t="shared" si="269"/>
        <v>0</v>
      </c>
      <c r="J3405" s="47" t="s">
        <v>5083</v>
      </c>
      <c r="K3405" s="610"/>
      <c r="L3405" s="3"/>
    </row>
    <row r="3406" spans="1:12">
      <c r="A3406" s="6">
        <v>12051</v>
      </c>
      <c r="B3406" s="2" t="s">
        <v>137</v>
      </c>
      <c r="C3406" s="31" t="s">
        <v>2456</v>
      </c>
      <c r="D3406" s="610" t="str">
        <f t="shared" si="270"/>
        <v>Фото</v>
      </c>
      <c r="E3406" s="344" t="s">
        <v>351</v>
      </c>
      <c r="F3406" s="51">
        <v>25</v>
      </c>
      <c r="G3406" s="48">
        <f t="shared" si="271"/>
        <v>932.49999999999989</v>
      </c>
      <c r="H3406" s="75"/>
      <c r="I3406" s="47">
        <f t="shared" si="269"/>
        <v>0</v>
      </c>
      <c r="J3406" s="47" t="s">
        <v>8064</v>
      </c>
      <c r="K3406" s="610"/>
      <c r="L3406" s="3"/>
    </row>
    <row r="3407" spans="1:12">
      <c r="A3407" s="6">
        <v>11675</v>
      </c>
      <c r="B3407" s="23" t="s">
        <v>137</v>
      </c>
      <c r="C3407" s="31" t="s">
        <v>2761</v>
      </c>
      <c r="D3407" s="610" t="str">
        <f t="shared" si="270"/>
        <v>Фото</v>
      </c>
      <c r="E3407" s="484" t="s">
        <v>351</v>
      </c>
      <c r="F3407" s="51">
        <v>110</v>
      </c>
      <c r="G3407" s="48">
        <f t="shared" si="271"/>
        <v>4103</v>
      </c>
      <c r="H3407" s="75"/>
      <c r="I3407" s="47">
        <f t="shared" ref="I3407:I3424" si="272">F3407*H3407</f>
        <v>0</v>
      </c>
      <c r="J3407" s="47" t="s">
        <v>6984</v>
      </c>
      <c r="K3407" s="610"/>
      <c r="L3407" s="3"/>
    </row>
    <row r="3408" spans="1:12">
      <c r="A3408" s="6">
        <v>11686</v>
      </c>
      <c r="B3408" s="2" t="s">
        <v>137</v>
      </c>
      <c r="C3408" s="31" t="s">
        <v>4085</v>
      </c>
      <c r="D3408" s="610" t="str">
        <f t="shared" si="270"/>
        <v>Фото</v>
      </c>
      <c r="E3408" s="227" t="s">
        <v>351</v>
      </c>
      <c r="F3408" s="51">
        <v>35</v>
      </c>
      <c r="G3408" s="48">
        <f t="shared" si="271"/>
        <v>1305.5</v>
      </c>
      <c r="H3408" s="75"/>
      <c r="I3408" s="47">
        <f t="shared" si="272"/>
        <v>0</v>
      </c>
      <c r="J3408" s="47" t="s">
        <v>6989</v>
      </c>
      <c r="K3408" s="610"/>
      <c r="L3408" s="3"/>
    </row>
    <row r="3409" spans="1:12">
      <c r="A3409" s="6">
        <v>12855</v>
      </c>
      <c r="B3409" s="2" t="s">
        <v>137</v>
      </c>
      <c r="C3409" s="31" t="s">
        <v>2933</v>
      </c>
      <c r="D3409" s="610" t="str">
        <f t="shared" si="270"/>
        <v>Фото</v>
      </c>
      <c r="E3409" s="227" t="s">
        <v>351</v>
      </c>
      <c r="F3409" s="51">
        <v>45</v>
      </c>
      <c r="G3409" s="48">
        <f t="shared" si="271"/>
        <v>1678.4999999999998</v>
      </c>
      <c r="H3409" s="75"/>
      <c r="I3409" s="47">
        <f t="shared" si="272"/>
        <v>0</v>
      </c>
      <c r="J3409" s="47" t="s">
        <v>8599</v>
      </c>
      <c r="K3409" s="610"/>
      <c r="L3409" s="3"/>
    </row>
    <row r="3410" spans="1:12">
      <c r="A3410" s="6">
        <v>12186</v>
      </c>
      <c r="B3410" s="2" t="s">
        <v>137</v>
      </c>
      <c r="C3410" s="31" t="s">
        <v>2581</v>
      </c>
      <c r="D3410" s="610" t="str">
        <f t="shared" si="270"/>
        <v>Фото</v>
      </c>
      <c r="E3410" s="227" t="s">
        <v>351</v>
      </c>
      <c r="F3410" s="51">
        <v>28</v>
      </c>
      <c r="G3410" s="48">
        <f t="shared" si="271"/>
        <v>1044.3999999999999</v>
      </c>
      <c r="H3410" s="75"/>
      <c r="I3410" s="47">
        <f t="shared" si="272"/>
        <v>0</v>
      </c>
      <c r="J3410" s="47" t="s">
        <v>8305</v>
      </c>
      <c r="K3410" s="610"/>
      <c r="L3410" s="3"/>
    </row>
    <row r="3411" spans="1:12">
      <c r="A3411" s="6">
        <v>12044</v>
      </c>
      <c r="B3411" s="2" t="s">
        <v>137</v>
      </c>
      <c r="C3411" s="31" t="s">
        <v>2450</v>
      </c>
      <c r="D3411" s="610" t="str">
        <f t="shared" si="270"/>
        <v>Фото</v>
      </c>
      <c r="E3411" s="227" t="s">
        <v>351</v>
      </c>
      <c r="F3411" s="51">
        <v>2</v>
      </c>
      <c r="G3411" s="48">
        <f t="shared" si="271"/>
        <v>74.599999999999994</v>
      </c>
      <c r="H3411" s="75"/>
      <c r="I3411" s="47">
        <f t="shared" si="272"/>
        <v>0</v>
      </c>
      <c r="J3411" s="47" t="s">
        <v>8058</v>
      </c>
      <c r="K3411" s="610"/>
      <c r="L3411" s="3"/>
    </row>
    <row r="3412" spans="1:12">
      <c r="A3412" s="6">
        <v>335091</v>
      </c>
      <c r="B3412" s="2" t="s">
        <v>137</v>
      </c>
      <c r="C3412" s="31" t="s">
        <v>2305</v>
      </c>
      <c r="D3412" s="610" t="str">
        <f t="shared" si="270"/>
        <v>Фото</v>
      </c>
      <c r="E3412" s="72" t="s">
        <v>351</v>
      </c>
      <c r="F3412" s="51">
        <v>11</v>
      </c>
      <c r="G3412" s="48">
        <f t="shared" si="271"/>
        <v>410.29999999999995</v>
      </c>
      <c r="H3412" s="75"/>
      <c r="I3412" s="47">
        <f t="shared" si="272"/>
        <v>0</v>
      </c>
      <c r="J3412" s="47" t="s">
        <v>5611</v>
      </c>
      <c r="K3412" s="610"/>
      <c r="L3412" s="3"/>
    </row>
    <row r="3413" spans="1:12">
      <c r="A3413" s="6">
        <v>33071</v>
      </c>
      <c r="B3413" s="23" t="s">
        <v>137</v>
      </c>
      <c r="C3413" s="31" t="s">
        <v>4116</v>
      </c>
      <c r="D3413" s="610" t="str">
        <f t="shared" si="270"/>
        <v>Фото</v>
      </c>
      <c r="E3413" s="72" t="s">
        <v>351</v>
      </c>
      <c r="F3413" s="51">
        <v>7</v>
      </c>
      <c r="G3413" s="48">
        <f t="shared" si="271"/>
        <v>261.09999999999997</v>
      </c>
      <c r="H3413" s="75"/>
      <c r="I3413" s="47">
        <f t="shared" si="272"/>
        <v>0</v>
      </c>
      <c r="J3413" s="47" t="s">
        <v>5623</v>
      </c>
      <c r="K3413" s="610"/>
      <c r="L3413" s="3"/>
    </row>
    <row r="3414" spans="1:12">
      <c r="A3414" s="6">
        <v>11161</v>
      </c>
      <c r="B3414" s="364" t="s">
        <v>530</v>
      </c>
      <c r="C3414" s="31" t="s">
        <v>4153</v>
      </c>
      <c r="D3414" s="610" t="str">
        <f t="shared" si="270"/>
        <v>Фото</v>
      </c>
      <c r="E3414" s="72" t="s">
        <v>351</v>
      </c>
      <c r="F3414" s="51">
        <v>7</v>
      </c>
      <c r="G3414" s="48">
        <f t="shared" si="271"/>
        <v>261.09999999999997</v>
      </c>
      <c r="H3414" s="75"/>
      <c r="I3414" s="47">
        <f t="shared" si="272"/>
        <v>0</v>
      </c>
      <c r="J3414" s="47" t="s">
        <v>5619</v>
      </c>
      <c r="K3414" s="610"/>
    </row>
    <row r="3415" spans="1:12">
      <c r="A3415" s="6">
        <v>11162</v>
      </c>
      <c r="B3415" s="364" t="s">
        <v>530</v>
      </c>
      <c r="C3415" s="31" t="s">
        <v>4154</v>
      </c>
      <c r="D3415" s="610" t="str">
        <f t="shared" si="270"/>
        <v>Фото</v>
      </c>
      <c r="E3415" s="72" t="s">
        <v>351</v>
      </c>
      <c r="F3415" s="51">
        <v>8.5</v>
      </c>
      <c r="G3415" s="48">
        <f t="shared" si="271"/>
        <v>317.04999999999995</v>
      </c>
      <c r="H3415" s="75"/>
      <c r="I3415" s="47">
        <f t="shared" si="272"/>
        <v>0</v>
      </c>
      <c r="J3415" s="47" t="s">
        <v>5620</v>
      </c>
      <c r="K3415" s="610"/>
    </row>
    <row r="3416" spans="1:12">
      <c r="A3416" s="6">
        <v>40628</v>
      </c>
      <c r="B3416" s="23" t="s">
        <v>137</v>
      </c>
      <c r="C3416" s="31" t="s">
        <v>2929</v>
      </c>
      <c r="D3416" s="610" t="str">
        <f t="shared" si="270"/>
        <v>Фото</v>
      </c>
      <c r="E3416" s="72" t="s">
        <v>351</v>
      </c>
      <c r="F3416" s="51">
        <v>5</v>
      </c>
      <c r="G3416" s="48">
        <f t="shared" si="271"/>
        <v>186.5</v>
      </c>
      <c r="H3416" s="75"/>
      <c r="I3416" s="47">
        <f t="shared" si="272"/>
        <v>0</v>
      </c>
      <c r="J3416" s="47" t="s">
        <v>5621</v>
      </c>
      <c r="K3416" s="610"/>
      <c r="L3416" s="3"/>
    </row>
    <row r="3417" spans="1:12">
      <c r="A3417" s="6">
        <v>11689</v>
      </c>
      <c r="B3417" s="2" t="s">
        <v>137</v>
      </c>
      <c r="C3417" s="31" t="s">
        <v>3308</v>
      </c>
      <c r="D3417" s="610" t="str">
        <f t="shared" si="270"/>
        <v>Фото</v>
      </c>
      <c r="E3417" s="227" t="s">
        <v>351</v>
      </c>
      <c r="F3417" s="51">
        <v>11</v>
      </c>
      <c r="G3417" s="48">
        <f t="shared" si="271"/>
        <v>410.29999999999995</v>
      </c>
      <c r="H3417" s="75"/>
      <c r="I3417" s="47">
        <f t="shared" si="272"/>
        <v>0</v>
      </c>
      <c r="J3417" s="47" t="s">
        <v>6991</v>
      </c>
      <c r="K3417" s="610"/>
      <c r="L3417" s="3"/>
    </row>
    <row r="3418" spans="1:12">
      <c r="A3418" s="6">
        <v>335158</v>
      </c>
      <c r="B3418" s="23" t="s">
        <v>137</v>
      </c>
      <c r="C3418" s="17" t="s">
        <v>4086</v>
      </c>
      <c r="D3418" s="610" t="str">
        <f t="shared" si="270"/>
        <v>Фото</v>
      </c>
      <c r="E3418" s="72" t="s">
        <v>351</v>
      </c>
      <c r="F3418" s="51">
        <v>11</v>
      </c>
      <c r="G3418" s="48">
        <f t="shared" si="271"/>
        <v>410.29999999999995</v>
      </c>
      <c r="H3418" s="75"/>
      <c r="I3418" s="47">
        <f t="shared" si="272"/>
        <v>0</v>
      </c>
      <c r="J3418" s="47" t="s">
        <v>5616</v>
      </c>
      <c r="K3418" s="610"/>
      <c r="L3418" s="3"/>
    </row>
    <row r="3419" spans="1:12">
      <c r="A3419" s="6">
        <v>40612</v>
      </c>
      <c r="B3419" s="23" t="s">
        <v>137</v>
      </c>
      <c r="C3419" s="17" t="s">
        <v>4057</v>
      </c>
      <c r="D3419" s="610" t="str">
        <f t="shared" si="270"/>
        <v>Фото</v>
      </c>
      <c r="E3419" s="72" t="s">
        <v>351</v>
      </c>
      <c r="F3419" s="51">
        <v>4</v>
      </c>
      <c r="G3419" s="48">
        <f t="shared" si="271"/>
        <v>149.19999999999999</v>
      </c>
      <c r="H3419" s="75"/>
      <c r="I3419" s="47">
        <f t="shared" si="272"/>
        <v>0</v>
      </c>
      <c r="J3419" s="47" t="s">
        <v>5628</v>
      </c>
      <c r="K3419" s="610"/>
      <c r="L3419" s="3"/>
    </row>
    <row r="3420" spans="1:12">
      <c r="A3420" s="8">
        <v>40609</v>
      </c>
      <c r="B3420" s="23" t="s">
        <v>137</v>
      </c>
      <c r="C3420" s="20" t="s">
        <v>2593</v>
      </c>
      <c r="D3420" s="610" t="str">
        <f t="shared" si="270"/>
        <v>Фото</v>
      </c>
      <c r="E3420" s="484" t="s">
        <v>351</v>
      </c>
      <c r="F3420" s="51">
        <v>3.5</v>
      </c>
      <c r="G3420" s="48">
        <f t="shared" si="271"/>
        <v>130.54999999999998</v>
      </c>
      <c r="H3420" s="75"/>
      <c r="I3420" s="47">
        <f t="shared" si="272"/>
        <v>0</v>
      </c>
      <c r="J3420" s="47" t="s">
        <v>5627</v>
      </c>
      <c r="K3420" s="610"/>
      <c r="L3420" s="3"/>
    </row>
    <row r="3421" spans="1:12">
      <c r="A3421" s="6">
        <v>13886</v>
      </c>
      <c r="B3421" s="23" t="s">
        <v>137</v>
      </c>
      <c r="C3421" s="17" t="s">
        <v>3996</v>
      </c>
      <c r="D3421" s="610" t="str">
        <f t="shared" si="270"/>
        <v>Фото</v>
      </c>
      <c r="E3421" s="72" t="s">
        <v>351</v>
      </c>
      <c r="F3421" s="51">
        <v>3.5</v>
      </c>
      <c r="G3421" s="48">
        <f t="shared" si="271"/>
        <v>130.54999999999998</v>
      </c>
      <c r="H3421" s="75"/>
      <c r="I3421" s="47">
        <f t="shared" si="272"/>
        <v>0</v>
      </c>
      <c r="J3421" s="47" t="s">
        <v>8847</v>
      </c>
      <c r="K3421" s="610"/>
      <c r="L3421" s="3"/>
    </row>
    <row r="3422" spans="1:12">
      <c r="A3422" s="6">
        <v>40610</v>
      </c>
      <c r="B3422" s="23" t="s">
        <v>137</v>
      </c>
      <c r="C3422" s="17" t="s">
        <v>4058</v>
      </c>
      <c r="D3422" s="610" t="str">
        <f t="shared" si="270"/>
        <v>Фото</v>
      </c>
      <c r="E3422" s="72" t="s">
        <v>351</v>
      </c>
      <c r="F3422" s="51">
        <v>3.5</v>
      </c>
      <c r="G3422" s="48">
        <f t="shared" si="271"/>
        <v>130.54999999999998</v>
      </c>
      <c r="H3422" s="75"/>
      <c r="I3422" s="47">
        <f t="shared" si="272"/>
        <v>0</v>
      </c>
      <c r="J3422" s="47" t="s">
        <v>5629</v>
      </c>
      <c r="K3422" s="610"/>
      <c r="L3422" s="3"/>
    </row>
    <row r="3423" spans="1:12">
      <c r="A3423" s="6">
        <v>12115</v>
      </c>
      <c r="B3423" s="6" t="s">
        <v>137</v>
      </c>
      <c r="C3423" s="17" t="s">
        <v>2594</v>
      </c>
      <c r="D3423" s="610" t="str">
        <f t="shared" si="270"/>
        <v>Фото</v>
      </c>
      <c r="E3423" s="228" t="s">
        <v>351</v>
      </c>
      <c r="F3423" s="51">
        <v>4</v>
      </c>
      <c r="G3423" s="48">
        <f t="shared" si="271"/>
        <v>149.19999999999999</v>
      </c>
      <c r="H3423" s="75"/>
      <c r="I3423" s="47">
        <f t="shared" si="272"/>
        <v>0</v>
      </c>
      <c r="J3423" s="47" t="s">
        <v>8317</v>
      </c>
      <c r="K3423" s="610"/>
      <c r="L3423" s="3"/>
    </row>
    <row r="3424" spans="1:12">
      <c r="A3424" s="6">
        <v>40103</v>
      </c>
      <c r="B3424" s="99" t="s">
        <v>137</v>
      </c>
      <c r="C3424" s="17" t="s">
        <v>1307</v>
      </c>
      <c r="D3424" s="610" t="str">
        <f t="shared" si="270"/>
        <v>Фото</v>
      </c>
      <c r="E3424" s="72" t="s">
        <v>351</v>
      </c>
      <c r="F3424" s="51">
        <v>11</v>
      </c>
      <c r="G3424" s="48">
        <f t="shared" si="271"/>
        <v>410.29999999999995</v>
      </c>
      <c r="H3424" s="75"/>
      <c r="I3424" s="47">
        <f t="shared" si="272"/>
        <v>0</v>
      </c>
      <c r="J3424" s="47" t="s">
        <v>5612</v>
      </c>
      <c r="K3424" s="610"/>
      <c r="L3424" s="3"/>
    </row>
    <row r="3425" spans="1:12" ht="17.399999999999999">
      <c r="A3425" s="211"/>
      <c r="B3425" s="392" t="s">
        <v>1682</v>
      </c>
      <c r="C3425" s="212" t="s">
        <v>514</v>
      </c>
      <c r="D3425" s="610"/>
      <c r="E3425" s="261"/>
      <c r="F3425" s="213"/>
      <c r="G3425" s="214"/>
      <c r="H3425" s="215"/>
      <c r="I3425" s="266"/>
      <c r="J3425" s="609" t="e">
        <v>#N/A</v>
      </c>
      <c r="K3425" s="610"/>
      <c r="L3425" s="3"/>
    </row>
    <row r="3426" spans="1:12">
      <c r="A3426" s="2">
        <v>28347</v>
      </c>
      <c r="B3426" s="23" t="s">
        <v>137</v>
      </c>
      <c r="C3426" s="31" t="s">
        <v>2884</v>
      </c>
      <c r="D3426" s="610" t="str">
        <f t="shared" si="270"/>
        <v>Фото</v>
      </c>
      <c r="E3426" s="72" t="s">
        <v>351</v>
      </c>
      <c r="F3426" s="51">
        <v>0.2</v>
      </c>
      <c r="G3426" s="48">
        <f t="shared" ref="G3426:G3457" si="273">I$2*F3426</f>
        <v>7.46</v>
      </c>
      <c r="H3426" s="73"/>
      <c r="I3426" s="47">
        <f t="shared" ref="I3426:I3457" si="274">F3426*H3426</f>
        <v>0</v>
      </c>
      <c r="J3426" s="47" t="s">
        <v>7000</v>
      </c>
      <c r="K3426" s="610"/>
    </row>
    <row r="3427" spans="1:12">
      <c r="A3427" s="6">
        <v>11211</v>
      </c>
      <c r="B3427" s="2" t="s">
        <v>137</v>
      </c>
      <c r="C3427" s="31" t="s">
        <v>4525</v>
      </c>
      <c r="D3427" s="610" t="str">
        <f t="shared" si="270"/>
        <v>Фото</v>
      </c>
      <c r="E3427" s="72" t="s">
        <v>351</v>
      </c>
      <c r="F3427" s="51">
        <v>0.5</v>
      </c>
      <c r="G3427" s="48">
        <f t="shared" si="273"/>
        <v>18.649999999999999</v>
      </c>
      <c r="H3427" s="75"/>
      <c r="I3427" s="47">
        <f t="shared" si="274"/>
        <v>0</v>
      </c>
      <c r="J3427" s="47" t="s">
        <v>7001</v>
      </c>
      <c r="K3427" s="610"/>
      <c r="L3427" s="3"/>
    </row>
    <row r="3428" spans="1:12">
      <c r="A3428" s="6">
        <v>12736</v>
      </c>
      <c r="B3428" s="2" t="s">
        <v>137</v>
      </c>
      <c r="C3428" s="31" t="s">
        <v>2772</v>
      </c>
      <c r="D3428" s="610" t="str">
        <f t="shared" si="270"/>
        <v>Фото</v>
      </c>
      <c r="E3428" s="539" t="s">
        <v>134</v>
      </c>
      <c r="F3428" s="51">
        <v>1.5</v>
      </c>
      <c r="G3428" s="48">
        <f t="shared" si="273"/>
        <v>55.949999999999996</v>
      </c>
      <c r="H3428" s="75"/>
      <c r="I3428" s="47">
        <f t="shared" si="274"/>
        <v>0</v>
      </c>
      <c r="J3428" s="47" t="s">
        <v>8473</v>
      </c>
      <c r="K3428" s="610"/>
      <c r="L3428" s="3"/>
    </row>
    <row r="3429" spans="1:12">
      <c r="A3429" s="6">
        <v>12839</v>
      </c>
      <c r="B3429" s="2" t="s">
        <v>137</v>
      </c>
      <c r="C3429" s="31" t="s">
        <v>2900</v>
      </c>
      <c r="D3429" s="610" t="str">
        <f t="shared" si="270"/>
        <v>Фото</v>
      </c>
      <c r="E3429" s="72" t="s">
        <v>351</v>
      </c>
      <c r="F3429" s="51">
        <v>0.15</v>
      </c>
      <c r="G3429" s="48">
        <f t="shared" si="273"/>
        <v>5.5949999999999998</v>
      </c>
      <c r="H3429" s="75"/>
      <c r="I3429" s="47">
        <f t="shared" si="274"/>
        <v>0</v>
      </c>
      <c r="J3429" s="47" t="s">
        <v>8585</v>
      </c>
      <c r="K3429" s="610"/>
      <c r="L3429" s="3"/>
    </row>
    <row r="3430" spans="1:12">
      <c r="A3430" s="6">
        <v>11212</v>
      </c>
      <c r="B3430" s="2" t="s">
        <v>137</v>
      </c>
      <c r="C3430" s="31" t="s">
        <v>2878</v>
      </c>
      <c r="D3430" s="610" t="str">
        <f t="shared" si="270"/>
        <v>Фото</v>
      </c>
      <c r="E3430" s="72" t="s">
        <v>351</v>
      </c>
      <c r="F3430" s="51">
        <v>0.15</v>
      </c>
      <c r="G3430" s="48">
        <f t="shared" si="273"/>
        <v>5.5949999999999998</v>
      </c>
      <c r="H3430" s="75"/>
      <c r="I3430" s="47">
        <f t="shared" si="274"/>
        <v>0</v>
      </c>
      <c r="J3430" s="47" t="s">
        <v>7002</v>
      </c>
      <c r="K3430" s="610"/>
      <c r="L3430" s="3"/>
    </row>
    <row r="3431" spans="1:12">
      <c r="A3431" s="6">
        <v>12540</v>
      </c>
      <c r="B3431" s="2" t="s">
        <v>137</v>
      </c>
      <c r="C3431" s="31" t="s">
        <v>2885</v>
      </c>
      <c r="D3431" s="610" t="str">
        <f t="shared" si="270"/>
        <v>Фото</v>
      </c>
      <c r="E3431" s="227" t="s">
        <v>351</v>
      </c>
      <c r="F3431" s="51">
        <v>0.3</v>
      </c>
      <c r="G3431" s="48">
        <f t="shared" si="273"/>
        <v>11.19</v>
      </c>
      <c r="H3431" s="75"/>
      <c r="I3431" s="47">
        <f t="shared" si="274"/>
        <v>0</v>
      </c>
      <c r="J3431" s="47" t="s">
        <v>7008</v>
      </c>
      <c r="K3431" s="610"/>
      <c r="L3431" s="3"/>
    </row>
    <row r="3432" spans="1:12">
      <c r="A3432" s="6">
        <v>12511</v>
      </c>
      <c r="B3432" s="2" t="s">
        <v>137</v>
      </c>
      <c r="C3432" s="31" t="s">
        <v>2886</v>
      </c>
      <c r="D3432" s="610" t="str">
        <f t="shared" si="270"/>
        <v>Фото</v>
      </c>
      <c r="E3432" s="227" t="s">
        <v>351</v>
      </c>
      <c r="F3432" s="51">
        <v>0.6</v>
      </c>
      <c r="G3432" s="48">
        <f t="shared" si="273"/>
        <v>22.38</v>
      </c>
      <c r="H3432" s="75"/>
      <c r="I3432" s="47">
        <f t="shared" si="274"/>
        <v>0</v>
      </c>
      <c r="J3432" s="47" t="s">
        <v>7009</v>
      </c>
      <c r="K3432" s="610"/>
      <c r="L3432" s="3"/>
    </row>
    <row r="3433" spans="1:12">
      <c r="A3433" s="6">
        <v>28383</v>
      </c>
      <c r="B3433" s="2" t="s">
        <v>137</v>
      </c>
      <c r="C3433" s="31" t="s">
        <v>754</v>
      </c>
      <c r="D3433" s="610" t="str">
        <f t="shared" si="270"/>
        <v>Фото</v>
      </c>
      <c r="E3433" s="227" t="s">
        <v>351</v>
      </c>
      <c r="F3433" s="51">
        <v>0.8</v>
      </c>
      <c r="G3433" s="48">
        <f t="shared" si="273"/>
        <v>29.84</v>
      </c>
      <c r="H3433" s="75"/>
      <c r="I3433" s="47">
        <f t="shared" si="274"/>
        <v>0</v>
      </c>
      <c r="J3433" s="47" t="s">
        <v>7005</v>
      </c>
      <c r="K3433" s="610"/>
      <c r="L3433" s="3"/>
    </row>
    <row r="3434" spans="1:12">
      <c r="A3434" s="6">
        <v>14435</v>
      </c>
      <c r="B3434" s="2" t="s">
        <v>137</v>
      </c>
      <c r="C3434" s="31" t="s">
        <v>600</v>
      </c>
      <c r="D3434" s="610" t="str">
        <f t="shared" si="270"/>
        <v>Фото</v>
      </c>
      <c r="E3434" s="569" t="s">
        <v>134</v>
      </c>
      <c r="F3434" s="51">
        <v>0.2</v>
      </c>
      <c r="G3434" s="48">
        <f t="shared" si="273"/>
        <v>7.46</v>
      </c>
      <c r="H3434" s="75"/>
      <c r="I3434" s="47">
        <f t="shared" si="274"/>
        <v>0</v>
      </c>
      <c r="J3434" s="47" t="s">
        <v>7011</v>
      </c>
      <c r="K3434" s="610"/>
      <c r="L3434" s="3"/>
    </row>
    <row r="3435" spans="1:12">
      <c r="A3435" s="6">
        <v>12723</v>
      </c>
      <c r="B3435" s="2" t="s">
        <v>137</v>
      </c>
      <c r="C3435" s="31" t="s">
        <v>2872</v>
      </c>
      <c r="D3435" s="610" t="str">
        <f t="shared" si="270"/>
        <v>Фото</v>
      </c>
      <c r="E3435" s="533" t="s">
        <v>134</v>
      </c>
      <c r="F3435" s="51">
        <v>0.3</v>
      </c>
      <c r="G3435" s="48">
        <f t="shared" si="273"/>
        <v>11.19</v>
      </c>
      <c r="H3435" s="75"/>
      <c r="I3435" s="47">
        <f t="shared" si="274"/>
        <v>0</v>
      </c>
      <c r="J3435" s="47" t="s">
        <v>8461</v>
      </c>
      <c r="K3435" s="610"/>
      <c r="L3435" s="3"/>
    </row>
    <row r="3436" spans="1:12">
      <c r="A3436" s="6">
        <v>12542</v>
      </c>
      <c r="B3436" s="2" t="s">
        <v>137</v>
      </c>
      <c r="C3436" s="31" t="s">
        <v>2871</v>
      </c>
      <c r="D3436" s="610" t="str">
        <f t="shared" si="270"/>
        <v>Фото</v>
      </c>
      <c r="E3436" s="533" t="s">
        <v>134</v>
      </c>
      <c r="F3436" s="51">
        <v>0.4</v>
      </c>
      <c r="G3436" s="48">
        <f t="shared" si="273"/>
        <v>14.92</v>
      </c>
      <c r="H3436" s="75"/>
      <c r="I3436" s="47">
        <f t="shared" si="274"/>
        <v>0</v>
      </c>
      <c r="J3436" s="47" t="s">
        <v>7006</v>
      </c>
      <c r="K3436" s="610"/>
      <c r="L3436" s="3"/>
    </row>
    <row r="3437" spans="1:12">
      <c r="A3437" s="6">
        <v>12544</v>
      </c>
      <c r="B3437" s="2" t="s">
        <v>137</v>
      </c>
      <c r="C3437" s="31" t="s">
        <v>2873</v>
      </c>
      <c r="D3437" s="610" t="str">
        <f t="shared" si="270"/>
        <v>Фото</v>
      </c>
      <c r="E3437" s="533" t="s">
        <v>134</v>
      </c>
      <c r="F3437" s="51">
        <v>0.4</v>
      </c>
      <c r="G3437" s="48">
        <f t="shared" si="273"/>
        <v>14.92</v>
      </c>
      <c r="H3437" s="75"/>
      <c r="I3437" s="47">
        <f t="shared" si="274"/>
        <v>0</v>
      </c>
      <c r="J3437" s="47" t="s">
        <v>7007</v>
      </c>
      <c r="K3437" s="610"/>
      <c r="L3437" s="3"/>
    </row>
    <row r="3438" spans="1:12">
      <c r="A3438" s="6">
        <v>11666</v>
      </c>
      <c r="B3438" s="2" t="s">
        <v>137</v>
      </c>
      <c r="C3438" s="31" t="s">
        <v>782</v>
      </c>
      <c r="D3438" s="610" t="str">
        <f t="shared" si="270"/>
        <v>Фото</v>
      </c>
      <c r="E3438" s="227" t="s">
        <v>351</v>
      </c>
      <c r="F3438" s="51">
        <v>0.7</v>
      </c>
      <c r="G3438" s="48">
        <f t="shared" si="273"/>
        <v>26.109999999999996</v>
      </c>
      <c r="H3438" s="75"/>
      <c r="I3438" s="47">
        <f t="shared" si="274"/>
        <v>0</v>
      </c>
      <c r="J3438" s="47" t="s">
        <v>7012</v>
      </c>
      <c r="K3438" s="610"/>
      <c r="L3438" s="3"/>
    </row>
    <row r="3439" spans="1:12">
      <c r="A3439" s="6">
        <v>11667</v>
      </c>
      <c r="B3439" s="2" t="s">
        <v>137</v>
      </c>
      <c r="C3439" s="31" t="s">
        <v>783</v>
      </c>
      <c r="D3439" s="610" t="str">
        <f t="shared" si="270"/>
        <v>Фото</v>
      </c>
      <c r="E3439" s="227" t="s">
        <v>351</v>
      </c>
      <c r="F3439" s="51">
        <v>0.7</v>
      </c>
      <c r="G3439" s="48">
        <f t="shared" si="273"/>
        <v>26.109999999999996</v>
      </c>
      <c r="H3439" s="75"/>
      <c r="I3439" s="47">
        <f t="shared" si="274"/>
        <v>0</v>
      </c>
      <c r="J3439" s="47" t="s">
        <v>7013</v>
      </c>
      <c r="K3439" s="610"/>
      <c r="L3439" s="3"/>
    </row>
    <row r="3440" spans="1:12">
      <c r="A3440" s="6">
        <v>12656</v>
      </c>
      <c r="B3440" s="2" t="s">
        <v>137</v>
      </c>
      <c r="C3440" s="31" t="s">
        <v>2704</v>
      </c>
      <c r="D3440" s="610" t="str">
        <f t="shared" si="270"/>
        <v>Фото</v>
      </c>
      <c r="E3440" s="72" t="s">
        <v>351</v>
      </c>
      <c r="F3440" s="51">
        <v>3.5</v>
      </c>
      <c r="G3440" s="48">
        <f t="shared" si="273"/>
        <v>130.54999999999998</v>
      </c>
      <c r="H3440" s="75"/>
      <c r="I3440" s="47">
        <f t="shared" si="274"/>
        <v>0</v>
      </c>
      <c r="J3440" s="47" t="s">
        <v>8396</v>
      </c>
      <c r="K3440" s="610"/>
      <c r="L3440" s="3"/>
    </row>
    <row r="3441" spans="1:12" ht="14.4">
      <c r="A3441" s="37">
        <v>40559</v>
      </c>
      <c r="B3441" s="24" t="s">
        <v>137</v>
      </c>
      <c r="C3441" s="18" t="s">
        <v>3253</v>
      </c>
      <c r="D3441" s="610" t="str">
        <f t="shared" si="270"/>
        <v>Фото</v>
      </c>
      <c r="E3441" s="72" t="s">
        <v>351</v>
      </c>
      <c r="F3441" s="64">
        <v>3.5</v>
      </c>
      <c r="G3441" s="48">
        <f t="shared" si="273"/>
        <v>130.54999999999998</v>
      </c>
      <c r="H3441" s="75"/>
      <c r="I3441" s="47">
        <f t="shared" si="274"/>
        <v>0</v>
      </c>
      <c r="J3441" s="47" t="s">
        <v>7018</v>
      </c>
      <c r="K3441" s="610"/>
      <c r="L3441" s="3"/>
    </row>
    <row r="3442" spans="1:12" ht="14.4">
      <c r="A3442" s="37">
        <v>12838</v>
      </c>
      <c r="B3442" s="354" t="s">
        <v>2899</v>
      </c>
      <c r="C3442" s="18" t="s">
        <v>2898</v>
      </c>
      <c r="D3442" s="610" t="str">
        <f t="shared" si="270"/>
        <v>Фото</v>
      </c>
      <c r="E3442" s="72" t="s">
        <v>351</v>
      </c>
      <c r="F3442" s="64">
        <v>1</v>
      </c>
      <c r="G3442" s="48">
        <f t="shared" si="273"/>
        <v>37.299999999999997</v>
      </c>
      <c r="H3442" s="75"/>
      <c r="I3442" s="47">
        <f t="shared" si="274"/>
        <v>0</v>
      </c>
      <c r="J3442" s="47" t="s">
        <v>8584</v>
      </c>
      <c r="K3442" s="610"/>
      <c r="L3442" s="3"/>
    </row>
    <row r="3443" spans="1:12">
      <c r="A3443" s="6">
        <v>40477</v>
      </c>
      <c r="B3443" s="23" t="s">
        <v>137</v>
      </c>
      <c r="C3443" s="17" t="s">
        <v>177</v>
      </c>
      <c r="D3443" s="610" t="str">
        <f t="shared" si="270"/>
        <v>Фото</v>
      </c>
      <c r="E3443" s="72" t="s">
        <v>351</v>
      </c>
      <c r="F3443" s="51">
        <v>0.4</v>
      </c>
      <c r="G3443" s="48">
        <f t="shared" si="273"/>
        <v>14.92</v>
      </c>
      <c r="H3443" s="75"/>
      <c r="I3443" s="47">
        <f t="shared" si="274"/>
        <v>0</v>
      </c>
      <c r="J3443" s="47" t="s">
        <v>7020</v>
      </c>
      <c r="K3443" s="610"/>
      <c r="L3443" s="3"/>
    </row>
    <row r="3444" spans="1:12">
      <c r="A3444" s="6">
        <v>11673</v>
      </c>
      <c r="B3444" s="2" t="s">
        <v>137</v>
      </c>
      <c r="C3444" s="31" t="s">
        <v>2963</v>
      </c>
      <c r="D3444" s="610" t="str">
        <f t="shared" si="270"/>
        <v>Фото</v>
      </c>
      <c r="E3444" s="369" t="s">
        <v>351</v>
      </c>
      <c r="F3444" s="51">
        <v>0.4</v>
      </c>
      <c r="G3444" s="48">
        <f t="shared" si="273"/>
        <v>14.92</v>
      </c>
      <c r="H3444" s="75"/>
      <c r="I3444" s="47">
        <f t="shared" si="274"/>
        <v>0</v>
      </c>
      <c r="J3444" s="47" t="s">
        <v>7025</v>
      </c>
      <c r="K3444" s="610"/>
    </row>
    <row r="3445" spans="1:12">
      <c r="A3445" s="6">
        <v>11057</v>
      </c>
      <c r="B3445" s="2" t="s">
        <v>137</v>
      </c>
      <c r="C3445" s="31" t="s">
        <v>2964</v>
      </c>
      <c r="D3445" s="610" t="str">
        <f t="shared" si="270"/>
        <v>Фото</v>
      </c>
      <c r="E3445" s="72" t="s">
        <v>351</v>
      </c>
      <c r="F3445" s="51">
        <v>1</v>
      </c>
      <c r="G3445" s="48">
        <f t="shared" si="273"/>
        <v>37.299999999999997</v>
      </c>
      <c r="H3445" s="75"/>
      <c r="I3445" s="47">
        <f t="shared" si="274"/>
        <v>0</v>
      </c>
      <c r="J3445" s="47" t="s">
        <v>7026</v>
      </c>
      <c r="K3445" s="610"/>
      <c r="L3445" s="3"/>
    </row>
    <row r="3446" spans="1:12">
      <c r="A3446" s="6">
        <v>12164</v>
      </c>
      <c r="B3446" s="2" t="s">
        <v>137</v>
      </c>
      <c r="C3446" s="31" t="s">
        <v>2558</v>
      </c>
      <c r="D3446" s="610" t="str">
        <f t="shared" si="270"/>
        <v>Фото</v>
      </c>
      <c r="E3446" s="72" t="s">
        <v>351</v>
      </c>
      <c r="F3446" s="51">
        <v>0.9</v>
      </c>
      <c r="G3446" s="48">
        <f t="shared" si="273"/>
        <v>33.57</v>
      </c>
      <c r="H3446" s="75"/>
      <c r="I3446" s="47">
        <f t="shared" si="274"/>
        <v>0</v>
      </c>
      <c r="J3446" s="47" t="s">
        <v>8282</v>
      </c>
      <c r="K3446" s="610"/>
      <c r="L3446" s="3"/>
    </row>
    <row r="3447" spans="1:12">
      <c r="A3447" s="6">
        <v>12162</v>
      </c>
      <c r="B3447" s="2" t="s">
        <v>137</v>
      </c>
      <c r="C3447" s="31" t="s">
        <v>2556</v>
      </c>
      <c r="D3447" s="610" t="str">
        <f t="shared" si="270"/>
        <v>Фото</v>
      </c>
      <c r="E3447" s="72" t="s">
        <v>351</v>
      </c>
      <c r="F3447" s="51">
        <v>1.4</v>
      </c>
      <c r="G3447" s="48">
        <f t="shared" si="273"/>
        <v>52.219999999999992</v>
      </c>
      <c r="H3447" s="75"/>
      <c r="I3447" s="47">
        <f t="shared" si="274"/>
        <v>0</v>
      </c>
      <c r="J3447" s="47" t="s">
        <v>8280</v>
      </c>
      <c r="K3447" s="610"/>
      <c r="L3447" s="3"/>
    </row>
    <row r="3448" spans="1:12">
      <c r="A3448" s="6">
        <v>12163</v>
      </c>
      <c r="B3448" s="2" t="s">
        <v>137</v>
      </c>
      <c r="C3448" s="31" t="s">
        <v>2557</v>
      </c>
      <c r="D3448" s="610" t="str">
        <f t="shared" si="270"/>
        <v>Фото</v>
      </c>
      <c r="E3448" s="72" t="s">
        <v>351</v>
      </c>
      <c r="F3448" s="51">
        <v>0.4</v>
      </c>
      <c r="G3448" s="48">
        <f t="shared" si="273"/>
        <v>14.92</v>
      </c>
      <c r="H3448" s="75"/>
      <c r="I3448" s="47">
        <f t="shared" si="274"/>
        <v>0</v>
      </c>
      <c r="J3448" s="47" t="s">
        <v>8281</v>
      </c>
      <c r="K3448" s="610"/>
      <c r="L3448" s="3"/>
    </row>
    <row r="3449" spans="1:12">
      <c r="A3449" s="6">
        <v>11058</v>
      </c>
      <c r="B3449" s="2" t="s">
        <v>137</v>
      </c>
      <c r="C3449" s="31" t="s">
        <v>2880</v>
      </c>
      <c r="D3449" s="610" t="str">
        <f t="shared" si="270"/>
        <v>Фото</v>
      </c>
      <c r="E3449" s="72" t="s">
        <v>351</v>
      </c>
      <c r="F3449" s="51">
        <v>1.4</v>
      </c>
      <c r="G3449" s="48">
        <f t="shared" si="273"/>
        <v>52.219999999999992</v>
      </c>
      <c r="H3449" s="75"/>
      <c r="I3449" s="47">
        <f t="shared" si="274"/>
        <v>0</v>
      </c>
      <c r="J3449" s="47" t="s">
        <v>7021</v>
      </c>
      <c r="K3449" s="610"/>
      <c r="L3449" s="3"/>
    </row>
    <row r="3450" spans="1:12">
      <c r="A3450" s="6">
        <v>11059</v>
      </c>
      <c r="B3450" s="2" t="s">
        <v>137</v>
      </c>
      <c r="C3450" s="31" t="s">
        <v>2881</v>
      </c>
      <c r="D3450" s="610" t="str">
        <f t="shared" si="270"/>
        <v>Фото</v>
      </c>
      <c r="E3450" s="72" t="s">
        <v>351</v>
      </c>
      <c r="F3450" s="51">
        <v>1.4</v>
      </c>
      <c r="G3450" s="48">
        <f t="shared" si="273"/>
        <v>52.219999999999992</v>
      </c>
      <c r="H3450" s="75"/>
      <c r="I3450" s="47">
        <f t="shared" si="274"/>
        <v>0</v>
      </c>
      <c r="J3450" s="47" t="s">
        <v>7022</v>
      </c>
      <c r="K3450" s="610"/>
    </row>
    <row r="3451" spans="1:12">
      <c r="A3451" s="6">
        <v>12169</v>
      </c>
      <c r="B3451" s="2" t="s">
        <v>137</v>
      </c>
      <c r="C3451" s="31" t="s">
        <v>2560</v>
      </c>
      <c r="D3451" s="610" t="str">
        <f t="shared" si="270"/>
        <v>Фото</v>
      </c>
      <c r="E3451" s="601" t="s">
        <v>134</v>
      </c>
      <c r="F3451" s="51">
        <v>0.6</v>
      </c>
      <c r="G3451" s="48">
        <f t="shared" si="273"/>
        <v>22.38</v>
      </c>
      <c r="H3451" s="75"/>
      <c r="I3451" s="47">
        <f t="shared" si="274"/>
        <v>0</v>
      </c>
      <c r="J3451" s="47" t="s">
        <v>8286</v>
      </c>
      <c r="K3451" s="610"/>
    </row>
    <row r="3452" spans="1:12">
      <c r="A3452" s="6">
        <v>11307</v>
      </c>
      <c r="B3452" s="2" t="s">
        <v>137</v>
      </c>
      <c r="C3452" s="31" t="s">
        <v>2876</v>
      </c>
      <c r="D3452" s="610" t="str">
        <f t="shared" si="270"/>
        <v>Фото</v>
      </c>
      <c r="E3452" s="227" t="s">
        <v>351</v>
      </c>
      <c r="F3452" s="51">
        <v>0.4</v>
      </c>
      <c r="G3452" s="48">
        <f t="shared" si="273"/>
        <v>14.92</v>
      </c>
      <c r="H3452" s="75"/>
      <c r="I3452" s="47">
        <f t="shared" si="274"/>
        <v>0</v>
      </c>
      <c r="J3452" s="47" t="s">
        <v>7023</v>
      </c>
      <c r="K3452" s="610"/>
    </row>
    <row r="3453" spans="1:12">
      <c r="A3453" s="6">
        <v>12166</v>
      </c>
      <c r="B3453" s="2" t="s">
        <v>137</v>
      </c>
      <c r="C3453" s="31" t="s">
        <v>2559</v>
      </c>
      <c r="D3453" s="610" t="str">
        <f t="shared" si="270"/>
        <v>Фото</v>
      </c>
      <c r="E3453" s="227" t="s">
        <v>351</v>
      </c>
      <c r="F3453" s="51">
        <v>2.5</v>
      </c>
      <c r="G3453" s="48">
        <f t="shared" si="273"/>
        <v>93.25</v>
      </c>
      <c r="H3453" s="75"/>
      <c r="I3453" s="47">
        <f t="shared" si="274"/>
        <v>0</v>
      </c>
      <c r="J3453" s="47" t="s">
        <v>8284</v>
      </c>
      <c r="K3453" s="610"/>
    </row>
    <row r="3454" spans="1:12">
      <c r="A3454" s="6">
        <v>12621</v>
      </c>
      <c r="B3454" s="2" t="s">
        <v>137</v>
      </c>
      <c r="C3454" s="31" t="s">
        <v>2635</v>
      </c>
      <c r="D3454" s="610" t="str">
        <f t="shared" si="270"/>
        <v>Фото</v>
      </c>
      <c r="E3454" s="227" t="s">
        <v>351</v>
      </c>
      <c r="F3454" s="51">
        <v>2.5</v>
      </c>
      <c r="G3454" s="48">
        <f t="shared" si="273"/>
        <v>93.25</v>
      </c>
      <c r="H3454" s="75"/>
      <c r="I3454" s="47">
        <f t="shared" si="274"/>
        <v>0</v>
      </c>
      <c r="J3454" s="47" t="s">
        <v>8350</v>
      </c>
      <c r="K3454" s="610"/>
    </row>
    <row r="3455" spans="1:12">
      <c r="A3455" s="6">
        <v>11309</v>
      </c>
      <c r="B3455" s="2" t="s">
        <v>137</v>
      </c>
      <c r="C3455" s="31" t="s">
        <v>639</v>
      </c>
      <c r="D3455" s="610" t="str">
        <f t="shared" si="270"/>
        <v>Фото</v>
      </c>
      <c r="E3455" s="227" t="s">
        <v>351</v>
      </c>
      <c r="F3455" s="51">
        <v>1.4</v>
      </c>
      <c r="G3455" s="48">
        <f t="shared" si="273"/>
        <v>52.219999999999992</v>
      </c>
      <c r="H3455" s="75"/>
      <c r="I3455" s="47">
        <f t="shared" si="274"/>
        <v>0</v>
      </c>
      <c r="J3455" s="47" t="s">
        <v>7027</v>
      </c>
      <c r="K3455" s="610"/>
    </row>
    <row r="3456" spans="1:12">
      <c r="A3456" s="6">
        <v>11308</v>
      </c>
      <c r="B3456" s="2" t="s">
        <v>137</v>
      </c>
      <c r="C3456" s="31" t="s">
        <v>638</v>
      </c>
      <c r="D3456" s="610" t="str">
        <f t="shared" si="270"/>
        <v>Фото</v>
      </c>
      <c r="E3456" s="227" t="s">
        <v>351</v>
      </c>
      <c r="F3456" s="51">
        <v>1</v>
      </c>
      <c r="G3456" s="48">
        <f t="shared" si="273"/>
        <v>37.299999999999997</v>
      </c>
      <c r="H3456" s="75"/>
      <c r="I3456" s="47">
        <f t="shared" si="274"/>
        <v>0</v>
      </c>
      <c r="J3456" s="47" t="s">
        <v>7024</v>
      </c>
      <c r="K3456" s="610"/>
    </row>
    <row r="3457" spans="1:11">
      <c r="A3457" s="6">
        <v>12167</v>
      </c>
      <c r="B3457" s="354" t="s">
        <v>2899</v>
      </c>
      <c r="C3457" s="31" t="s">
        <v>3213</v>
      </c>
      <c r="D3457" s="610" t="str">
        <f t="shared" si="270"/>
        <v>Фото</v>
      </c>
      <c r="E3457" s="227" t="s">
        <v>351</v>
      </c>
      <c r="F3457" s="51">
        <v>1</v>
      </c>
      <c r="G3457" s="48">
        <f t="shared" si="273"/>
        <v>37.299999999999997</v>
      </c>
      <c r="H3457" s="75"/>
      <c r="I3457" s="47">
        <f t="shared" si="274"/>
        <v>0</v>
      </c>
      <c r="J3457" s="47" t="s">
        <v>8285</v>
      </c>
      <c r="K3457" s="610"/>
    </row>
    <row r="3458" spans="1:11">
      <c r="A3458" s="6">
        <v>12863</v>
      </c>
      <c r="B3458" s="2" t="s">
        <v>137</v>
      </c>
      <c r="C3458" s="31" t="s">
        <v>2962</v>
      </c>
      <c r="D3458" s="610" t="str">
        <f t="shared" si="270"/>
        <v>Фото</v>
      </c>
      <c r="E3458" s="569" t="s">
        <v>134</v>
      </c>
      <c r="F3458" s="51">
        <v>1</v>
      </c>
      <c r="G3458" s="48">
        <f t="shared" ref="G3458:G3479" si="275">I$2*F3458</f>
        <v>37.299999999999997</v>
      </c>
      <c r="H3458" s="75"/>
      <c r="I3458" s="47">
        <f t="shared" ref="I3458:I3479" si="276">F3458*H3458</f>
        <v>0</v>
      </c>
      <c r="J3458" s="47" t="s">
        <v>8283</v>
      </c>
      <c r="K3458" s="610"/>
    </row>
    <row r="3459" spans="1:11">
      <c r="A3459" s="6">
        <v>12095</v>
      </c>
      <c r="B3459" s="2" t="s">
        <v>137</v>
      </c>
      <c r="C3459" s="31" t="s">
        <v>2487</v>
      </c>
      <c r="D3459" s="610" t="str">
        <f t="shared" si="270"/>
        <v>Фото</v>
      </c>
      <c r="E3459" s="228" t="s">
        <v>351</v>
      </c>
      <c r="F3459" s="51">
        <v>10</v>
      </c>
      <c r="G3459" s="48">
        <f t="shared" si="275"/>
        <v>373</v>
      </c>
      <c r="H3459" s="75"/>
      <c r="I3459" s="47">
        <f t="shared" si="276"/>
        <v>0</v>
      </c>
      <c r="J3459" s="47" t="s">
        <v>8220</v>
      </c>
      <c r="K3459" s="610"/>
    </row>
    <row r="3460" spans="1:11">
      <c r="A3460" s="6">
        <v>40554</v>
      </c>
      <c r="B3460" s="23" t="s">
        <v>137</v>
      </c>
      <c r="C3460" s="17" t="s">
        <v>178</v>
      </c>
      <c r="D3460" s="610" t="str">
        <f t="shared" si="270"/>
        <v>Фото</v>
      </c>
      <c r="E3460" s="490" t="s">
        <v>351</v>
      </c>
      <c r="F3460" s="51">
        <v>10</v>
      </c>
      <c r="G3460" s="48">
        <f t="shared" si="275"/>
        <v>373</v>
      </c>
      <c r="H3460" s="75"/>
      <c r="I3460" s="47">
        <f t="shared" si="276"/>
        <v>0</v>
      </c>
      <c r="J3460" s="47" t="s">
        <v>7015</v>
      </c>
      <c r="K3460" s="610"/>
    </row>
    <row r="3461" spans="1:11">
      <c r="A3461" s="6">
        <v>40555</v>
      </c>
      <c r="B3461" s="23" t="s">
        <v>137</v>
      </c>
      <c r="C3461" s="17" t="s">
        <v>2877</v>
      </c>
      <c r="D3461" s="610" t="str">
        <f t="shared" si="270"/>
        <v>Фото</v>
      </c>
      <c r="E3461" s="248" t="s">
        <v>351</v>
      </c>
      <c r="F3461" s="51">
        <v>2</v>
      </c>
      <c r="G3461" s="48">
        <f t="shared" si="275"/>
        <v>74.599999999999994</v>
      </c>
      <c r="H3461" s="75"/>
      <c r="I3461" s="47">
        <f t="shared" si="276"/>
        <v>0</v>
      </c>
      <c r="J3461" s="47" t="s">
        <v>7016</v>
      </c>
      <c r="K3461" s="610"/>
    </row>
    <row r="3462" spans="1:11">
      <c r="A3462" s="6">
        <v>40556</v>
      </c>
      <c r="B3462" s="23" t="s">
        <v>137</v>
      </c>
      <c r="C3462" s="17" t="s">
        <v>2874</v>
      </c>
      <c r="D3462" s="610" t="str">
        <f t="shared" si="270"/>
        <v>Фото</v>
      </c>
      <c r="E3462" s="248" t="s">
        <v>351</v>
      </c>
      <c r="F3462" s="51">
        <v>2</v>
      </c>
      <c r="G3462" s="48">
        <f t="shared" si="275"/>
        <v>74.599999999999994</v>
      </c>
      <c r="H3462" s="75"/>
      <c r="I3462" s="47">
        <f t="shared" si="276"/>
        <v>0</v>
      </c>
      <c r="J3462" s="47" t="s">
        <v>7017</v>
      </c>
      <c r="K3462" s="610"/>
    </row>
    <row r="3463" spans="1:11">
      <c r="A3463" s="6">
        <v>11658</v>
      </c>
      <c r="B3463" s="2" t="s">
        <v>137</v>
      </c>
      <c r="C3463" s="31" t="s">
        <v>4524</v>
      </c>
      <c r="D3463" s="610" t="str">
        <f t="shared" ref="D3463:D3526" si="277">HYPERLINK(J3463,"Фото")</f>
        <v>Фото</v>
      </c>
      <c r="E3463" s="369" t="s">
        <v>351</v>
      </c>
      <c r="F3463" s="51">
        <v>3.5</v>
      </c>
      <c r="G3463" s="48">
        <f t="shared" si="275"/>
        <v>130.54999999999998</v>
      </c>
      <c r="H3463" s="75"/>
      <c r="I3463" s="47">
        <f t="shared" si="276"/>
        <v>0</v>
      </c>
      <c r="J3463" s="47" t="s">
        <v>7014</v>
      </c>
      <c r="K3463" s="610"/>
    </row>
    <row r="3464" spans="1:11">
      <c r="A3464" s="6">
        <v>12039</v>
      </c>
      <c r="B3464" s="2" t="s">
        <v>137</v>
      </c>
      <c r="C3464" s="31" t="s">
        <v>2445</v>
      </c>
      <c r="D3464" s="610" t="str">
        <f t="shared" si="277"/>
        <v>Фото</v>
      </c>
      <c r="E3464" s="228" t="s">
        <v>351</v>
      </c>
      <c r="F3464" s="51">
        <v>4</v>
      </c>
      <c r="G3464" s="48">
        <f t="shared" si="275"/>
        <v>149.19999999999999</v>
      </c>
      <c r="H3464" s="75"/>
      <c r="I3464" s="47">
        <f t="shared" si="276"/>
        <v>0</v>
      </c>
      <c r="J3464" s="47" t="s">
        <v>7984</v>
      </c>
      <c r="K3464" s="610"/>
    </row>
    <row r="3465" spans="1:11">
      <c r="A3465" s="6">
        <v>12040</v>
      </c>
      <c r="B3465" s="2" t="s">
        <v>137</v>
      </c>
      <c r="C3465" s="31" t="s">
        <v>2446</v>
      </c>
      <c r="D3465" s="610" t="str">
        <f t="shared" si="277"/>
        <v>Фото</v>
      </c>
      <c r="E3465" s="542" t="s">
        <v>351</v>
      </c>
      <c r="F3465" s="51">
        <v>4</v>
      </c>
      <c r="G3465" s="48">
        <f t="shared" si="275"/>
        <v>149.19999999999999</v>
      </c>
      <c r="H3465" s="75"/>
      <c r="I3465" s="47">
        <f t="shared" si="276"/>
        <v>0</v>
      </c>
      <c r="J3465" s="47" t="s">
        <v>7985</v>
      </c>
      <c r="K3465" s="610"/>
    </row>
    <row r="3466" spans="1:11">
      <c r="A3466" s="6">
        <v>12724</v>
      </c>
      <c r="B3466" s="2" t="s">
        <v>137</v>
      </c>
      <c r="C3466" s="31" t="s">
        <v>2737</v>
      </c>
      <c r="D3466" s="610" t="str">
        <f t="shared" si="277"/>
        <v>Фото</v>
      </c>
      <c r="E3466" s="569" t="s">
        <v>134</v>
      </c>
      <c r="F3466" s="51">
        <v>3.5</v>
      </c>
      <c r="G3466" s="48">
        <f t="shared" si="275"/>
        <v>130.54999999999998</v>
      </c>
      <c r="H3466" s="75"/>
      <c r="I3466" s="47">
        <f t="shared" si="276"/>
        <v>0</v>
      </c>
      <c r="J3466" s="47" t="s">
        <v>8462</v>
      </c>
      <c r="K3466" s="610"/>
    </row>
    <row r="3467" spans="1:11">
      <c r="A3467" s="6">
        <v>12725</v>
      </c>
      <c r="B3467" s="2" t="s">
        <v>137</v>
      </c>
      <c r="C3467" s="31" t="s">
        <v>2738</v>
      </c>
      <c r="D3467" s="610" t="str">
        <f t="shared" si="277"/>
        <v>Фото</v>
      </c>
      <c r="E3467" s="72" t="s">
        <v>351</v>
      </c>
      <c r="F3467" s="51">
        <v>3.5</v>
      </c>
      <c r="G3467" s="48">
        <f t="shared" si="275"/>
        <v>130.54999999999998</v>
      </c>
      <c r="H3467" s="75"/>
      <c r="I3467" s="47">
        <f t="shared" si="276"/>
        <v>0</v>
      </c>
      <c r="J3467" s="47" t="s">
        <v>8463</v>
      </c>
      <c r="K3467" s="610"/>
    </row>
    <row r="3468" spans="1:11">
      <c r="A3468" s="6">
        <v>12528</v>
      </c>
      <c r="B3468" s="2" t="s">
        <v>137</v>
      </c>
      <c r="C3468" s="31" t="s">
        <v>597</v>
      </c>
      <c r="D3468" s="610" t="str">
        <f t="shared" si="277"/>
        <v>Фото</v>
      </c>
      <c r="E3468" s="72" t="s">
        <v>351</v>
      </c>
      <c r="F3468" s="51">
        <v>0.3</v>
      </c>
      <c r="G3468" s="48">
        <f t="shared" si="275"/>
        <v>11.19</v>
      </c>
      <c r="H3468" s="75"/>
      <c r="I3468" s="47">
        <f t="shared" si="276"/>
        <v>0</v>
      </c>
      <c r="J3468" s="47" t="s">
        <v>7029</v>
      </c>
      <c r="K3468" s="610"/>
    </row>
    <row r="3469" spans="1:11">
      <c r="A3469" s="6">
        <v>12517</v>
      </c>
      <c r="B3469" s="2" t="s">
        <v>137</v>
      </c>
      <c r="C3469" s="31" t="s">
        <v>599</v>
      </c>
      <c r="D3469" s="610" t="str">
        <f t="shared" si="277"/>
        <v>Фото</v>
      </c>
      <c r="E3469" s="227" t="s">
        <v>351</v>
      </c>
      <c r="F3469" s="51">
        <v>0.3</v>
      </c>
      <c r="G3469" s="48">
        <f t="shared" si="275"/>
        <v>11.19</v>
      </c>
      <c r="H3469" s="75"/>
      <c r="I3469" s="47">
        <f t="shared" si="276"/>
        <v>0</v>
      </c>
      <c r="J3469" s="47" t="s">
        <v>7030</v>
      </c>
      <c r="K3469" s="610"/>
    </row>
    <row r="3470" spans="1:11">
      <c r="A3470" s="6">
        <v>12519</v>
      </c>
      <c r="B3470" s="2" t="s">
        <v>137</v>
      </c>
      <c r="C3470" s="31" t="s">
        <v>598</v>
      </c>
      <c r="D3470" s="610" t="str">
        <f t="shared" si="277"/>
        <v>Фото</v>
      </c>
      <c r="E3470" s="227" t="s">
        <v>351</v>
      </c>
      <c r="F3470" s="51">
        <v>0.3</v>
      </c>
      <c r="G3470" s="48">
        <f t="shared" si="275"/>
        <v>11.19</v>
      </c>
      <c r="H3470" s="75"/>
      <c r="I3470" s="47">
        <f t="shared" si="276"/>
        <v>0</v>
      </c>
      <c r="J3470" s="47" t="s">
        <v>7031</v>
      </c>
      <c r="K3470" s="610"/>
    </row>
    <row r="3471" spans="1:11">
      <c r="A3471" s="2">
        <v>12518</v>
      </c>
      <c r="B3471" s="23" t="s">
        <v>137</v>
      </c>
      <c r="C3471" s="17" t="s">
        <v>3650</v>
      </c>
      <c r="D3471" s="610" t="str">
        <f t="shared" si="277"/>
        <v>Фото</v>
      </c>
      <c r="E3471" s="72" t="s">
        <v>351</v>
      </c>
      <c r="F3471" s="51">
        <v>0.4</v>
      </c>
      <c r="G3471" s="48">
        <f t="shared" si="275"/>
        <v>14.92</v>
      </c>
      <c r="H3471" s="76"/>
      <c r="I3471" s="47">
        <f t="shared" si="276"/>
        <v>0</v>
      </c>
      <c r="J3471" s="47" t="s">
        <v>4828</v>
      </c>
      <c r="K3471" s="610"/>
    </row>
    <row r="3472" spans="1:11">
      <c r="A3472" s="6">
        <v>13767</v>
      </c>
      <c r="B3472" s="2" t="s">
        <v>137</v>
      </c>
      <c r="C3472" s="31" t="s">
        <v>3649</v>
      </c>
      <c r="D3472" s="610" t="str">
        <f t="shared" si="277"/>
        <v>Фото</v>
      </c>
      <c r="E3472" s="533" t="s">
        <v>134</v>
      </c>
      <c r="F3472" s="51">
        <v>0.8</v>
      </c>
      <c r="G3472" s="48">
        <f t="shared" si="275"/>
        <v>29.84</v>
      </c>
      <c r="H3472" s="75"/>
      <c r="I3472" s="47">
        <f t="shared" si="276"/>
        <v>0</v>
      </c>
      <c r="J3472" s="47" t="s">
        <v>8554</v>
      </c>
      <c r="K3472" s="610"/>
    </row>
    <row r="3473" spans="1:12">
      <c r="A3473" s="2">
        <v>12529</v>
      </c>
      <c r="B3473" s="23" t="s">
        <v>137</v>
      </c>
      <c r="C3473" s="31" t="s">
        <v>2346</v>
      </c>
      <c r="D3473" s="610" t="str">
        <f t="shared" si="277"/>
        <v>Фото</v>
      </c>
      <c r="E3473" s="72" t="s">
        <v>351</v>
      </c>
      <c r="F3473" s="51">
        <v>0.35</v>
      </c>
      <c r="G3473" s="48">
        <f t="shared" si="275"/>
        <v>13.054999999999998</v>
      </c>
      <c r="H3473" s="76"/>
      <c r="I3473" s="47">
        <f t="shared" si="276"/>
        <v>0</v>
      </c>
      <c r="J3473" s="47" t="s">
        <v>5074</v>
      </c>
      <c r="K3473" s="610"/>
    </row>
    <row r="3474" spans="1:12">
      <c r="A3474" s="6">
        <v>12520</v>
      </c>
      <c r="B3474" s="2" t="s">
        <v>137</v>
      </c>
      <c r="C3474" s="31" t="s">
        <v>3651</v>
      </c>
      <c r="D3474" s="610" t="str">
        <f t="shared" si="277"/>
        <v>Фото</v>
      </c>
      <c r="E3474" s="533" t="s">
        <v>134</v>
      </c>
      <c r="F3474" s="51">
        <v>0.35</v>
      </c>
      <c r="G3474" s="48">
        <f t="shared" si="275"/>
        <v>13.054999999999998</v>
      </c>
      <c r="H3474" s="75"/>
      <c r="I3474" s="47">
        <f t="shared" si="276"/>
        <v>0</v>
      </c>
      <c r="J3474" s="47" t="s">
        <v>7028</v>
      </c>
      <c r="K3474" s="610"/>
    </row>
    <row r="3475" spans="1:12">
      <c r="A3475" s="8">
        <v>13379</v>
      </c>
      <c r="B3475" s="23" t="s">
        <v>137</v>
      </c>
      <c r="C3475" s="32" t="s">
        <v>1622</v>
      </c>
      <c r="D3475" s="610" t="str">
        <f t="shared" si="277"/>
        <v>Фото</v>
      </c>
      <c r="E3475" s="235" t="s">
        <v>351</v>
      </c>
      <c r="F3475" s="51">
        <v>0.4</v>
      </c>
      <c r="G3475" s="48">
        <f t="shared" si="275"/>
        <v>14.92</v>
      </c>
      <c r="H3475" s="77"/>
      <c r="I3475" s="47">
        <f t="shared" si="276"/>
        <v>0</v>
      </c>
      <c r="J3475" s="47" t="s">
        <v>7033</v>
      </c>
      <c r="K3475" s="610"/>
    </row>
    <row r="3476" spans="1:12">
      <c r="A3476" s="6">
        <v>12610</v>
      </c>
      <c r="B3476" s="2" t="s">
        <v>137</v>
      </c>
      <c r="C3476" s="31" t="s">
        <v>3652</v>
      </c>
      <c r="D3476" s="610" t="str">
        <f t="shared" si="277"/>
        <v>Фото</v>
      </c>
      <c r="E3476" s="227" t="s">
        <v>351</v>
      </c>
      <c r="F3476" s="51">
        <v>0.4</v>
      </c>
      <c r="G3476" s="48">
        <f t="shared" si="275"/>
        <v>14.92</v>
      </c>
      <c r="H3476" s="75"/>
      <c r="I3476" s="47">
        <f t="shared" si="276"/>
        <v>0</v>
      </c>
      <c r="J3476" s="47" t="s">
        <v>8341</v>
      </c>
      <c r="K3476" s="610"/>
    </row>
    <row r="3477" spans="1:12">
      <c r="A3477" s="6">
        <v>13768</v>
      </c>
      <c r="B3477" s="2" t="s">
        <v>137</v>
      </c>
      <c r="C3477" s="31" t="s">
        <v>3653</v>
      </c>
      <c r="D3477" s="610" t="str">
        <f t="shared" si="277"/>
        <v>Фото</v>
      </c>
      <c r="E3477" s="227" t="s">
        <v>351</v>
      </c>
      <c r="F3477" s="51">
        <v>0.5</v>
      </c>
      <c r="G3477" s="48">
        <f t="shared" si="275"/>
        <v>18.649999999999999</v>
      </c>
      <c r="H3477" s="75"/>
      <c r="I3477" s="47">
        <f t="shared" si="276"/>
        <v>0</v>
      </c>
      <c r="J3477" s="47" t="s">
        <v>8076</v>
      </c>
      <c r="K3477" s="610"/>
    </row>
    <row r="3478" spans="1:12">
      <c r="A3478" s="6">
        <v>40479</v>
      </c>
      <c r="B3478" s="23" t="s">
        <v>137</v>
      </c>
      <c r="C3478" s="17" t="s">
        <v>902</v>
      </c>
      <c r="D3478" s="610" t="str">
        <f t="shared" si="277"/>
        <v>Фото</v>
      </c>
      <c r="E3478" s="344" t="s">
        <v>351</v>
      </c>
      <c r="F3478" s="51">
        <v>0.5</v>
      </c>
      <c r="G3478" s="48">
        <f t="shared" si="275"/>
        <v>18.649999999999999</v>
      </c>
      <c r="H3478" s="75"/>
      <c r="I3478" s="47">
        <f t="shared" si="276"/>
        <v>0</v>
      </c>
      <c r="J3478" s="47" t="s">
        <v>7032</v>
      </c>
      <c r="K3478" s="610"/>
    </row>
    <row r="3479" spans="1:12">
      <c r="A3479" s="6">
        <v>13771</v>
      </c>
      <c r="B3479" s="23" t="s">
        <v>137</v>
      </c>
      <c r="C3479" s="477" t="s">
        <v>3670</v>
      </c>
      <c r="D3479" s="610" t="str">
        <f t="shared" si="277"/>
        <v>Фото</v>
      </c>
      <c r="E3479" s="235" t="s">
        <v>351</v>
      </c>
      <c r="F3479" s="51">
        <v>0.4</v>
      </c>
      <c r="G3479" s="48">
        <f t="shared" si="275"/>
        <v>14.92</v>
      </c>
      <c r="H3479" s="75"/>
      <c r="I3479" s="47">
        <f t="shared" si="276"/>
        <v>0</v>
      </c>
      <c r="J3479" s="47" t="s">
        <v>8770</v>
      </c>
      <c r="K3479" s="610"/>
    </row>
    <row r="3480" spans="1:12" ht="17.399999999999999">
      <c r="A3480" s="187"/>
      <c r="B3480" s="388" t="s">
        <v>1683</v>
      </c>
      <c r="C3480" s="217" t="s">
        <v>191</v>
      </c>
      <c r="D3480" s="610"/>
      <c r="E3480" s="254"/>
      <c r="F3480" s="189"/>
      <c r="G3480" s="190"/>
      <c r="H3480" s="191"/>
      <c r="I3480" s="192"/>
      <c r="J3480" s="192" t="e">
        <v>#N/A</v>
      </c>
      <c r="K3480" s="610"/>
    </row>
    <row r="3481" spans="1:12" s="15" customFormat="1">
      <c r="A3481" s="16">
        <v>40681</v>
      </c>
      <c r="B3481" s="94" t="s">
        <v>137</v>
      </c>
      <c r="C3481" s="13" t="s">
        <v>301</v>
      </c>
      <c r="D3481" s="610" t="str">
        <f t="shared" si="277"/>
        <v>Фото</v>
      </c>
      <c r="E3481" s="262" t="s">
        <v>351</v>
      </c>
      <c r="F3481" s="68">
        <v>1</v>
      </c>
      <c r="G3481" s="48">
        <f t="shared" ref="G3481:G3494" si="278">I$2*F3481</f>
        <v>37.299999999999997</v>
      </c>
      <c r="H3481" s="83"/>
      <c r="I3481" s="47">
        <f t="shared" ref="I3481:I3494" si="279">F3481*H3481</f>
        <v>0</v>
      </c>
      <c r="J3481" s="47" t="s">
        <v>7144</v>
      </c>
      <c r="K3481" s="610"/>
      <c r="L3481" s="84"/>
    </row>
    <row r="3482" spans="1:12">
      <c r="A3482" s="6">
        <v>40534</v>
      </c>
      <c r="B3482" s="23" t="s">
        <v>137</v>
      </c>
      <c r="C3482" s="17" t="s">
        <v>840</v>
      </c>
      <c r="D3482" s="610" t="str">
        <f t="shared" si="277"/>
        <v>Фото</v>
      </c>
      <c r="E3482" s="533" t="s">
        <v>134</v>
      </c>
      <c r="F3482" s="51">
        <v>0.45</v>
      </c>
      <c r="G3482" s="48">
        <f t="shared" si="278"/>
        <v>16.785</v>
      </c>
      <c r="H3482" s="75"/>
      <c r="I3482" s="47">
        <f t="shared" si="279"/>
        <v>0</v>
      </c>
      <c r="J3482" s="47" t="s">
        <v>7128</v>
      </c>
      <c r="K3482" s="610"/>
    </row>
    <row r="3483" spans="1:12">
      <c r="A3483" s="6">
        <v>40209</v>
      </c>
      <c r="B3483" s="23" t="s">
        <v>137</v>
      </c>
      <c r="C3483" s="17" t="s">
        <v>2347</v>
      </c>
      <c r="D3483" s="610" t="str">
        <f t="shared" si="277"/>
        <v>Фото</v>
      </c>
      <c r="E3483" s="72" t="s">
        <v>351</v>
      </c>
      <c r="F3483" s="51">
        <v>0.3</v>
      </c>
      <c r="G3483" s="48">
        <f t="shared" si="278"/>
        <v>11.19</v>
      </c>
      <c r="H3483" s="75"/>
      <c r="I3483" s="47">
        <f t="shared" si="279"/>
        <v>0</v>
      </c>
      <c r="J3483" s="47" t="s">
        <v>7129</v>
      </c>
      <c r="K3483" s="610"/>
    </row>
    <row r="3484" spans="1:12">
      <c r="A3484" s="6">
        <v>11062</v>
      </c>
      <c r="B3484" s="23" t="s">
        <v>137</v>
      </c>
      <c r="C3484" s="31" t="s">
        <v>372</v>
      </c>
      <c r="D3484" s="610" t="str">
        <f t="shared" si="277"/>
        <v>Фото</v>
      </c>
      <c r="E3484" s="72" t="s">
        <v>351</v>
      </c>
      <c r="F3484" s="51">
        <v>0.25</v>
      </c>
      <c r="G3484" s="48">
        <f t="shared" si="278"/>
        <v>9.3249999999999993</v>
      </c>
      <c r="H3484" s="75"/>
      <c r="I3484" s="47">
        <f t="shared" si="279"/>
        <v>0</v>
      </c>
      <c r="J3484" s="47" t="s">
        <v>7130</v>
      </c>
      <c r="K3484" s="610"/>
    </row>
    <row r="3485" spans="1:12">
      <c r="A3485" s="6">
        <v>40478</v>
      </c>
      <c r="B3485" s="23" t="s">
        <v>137</v>
      </c>
      <c r="C3485" s="31" t="s">
        <v>758</v>
      </c>
      <c r="D3485" s="610" t="str">
        <f t="shared" si="277"/>
        <v>Фото</v>
      </c>
      <c r="E3485" s="72" t="s">
        <v>351</v>
      </c>
      <c r="F3485" s="51">
        <v>0.45</v>
      </c>
      <c r="G3485" s="48">
        <f t="shared" si="278"/>
        <v>16.785</v>
      </c>
      <c r="H3485" s="75"/>
      <c r="I3485" s="47">
        <f t="shared" si="279"/>
        <v>0</v>
      </c>
      <c r="J3485" s="47" t="s">
        <v>7131</v>
      </c>
      <c r="K3485" s="610"/>
    </row>
    <row r="3486" spans="1:12">
      <c r="A3486" s="6">
        <v>12412</v>
      </c>
      <c r="B3486" s="23" t="s">
        <v>137</v>
      </c>
      <c r="C3486" s="31" t="s">
        <v>373</v>
      </c>
      <c r="D3486" s="610" t="str">
        <f t="shared" si="277"/>
        <v>Фото</v>
      </c>
      <c r="E3486" s="72" t="s">
        <v>351</v>
      </c>
      <c r="F3486" s="51">
        <v>0.5</v>
      </c>
      <c r="G3486" s="48">
        <f t="shared" si="278"/>
        <v>18.649999999999999</v>
      </c>
      <c r="H3486" s="75"/>
      <c r="I3486" s="47">
        <f t="shared" si="279"/>
        <v>0</v>
      </c>
      <c r="J3486" s="47" t="s">
        <v>7132</v>
      </c>
      <c r="K3486" s="610"/>
      <c r="L3486" s="3"/>
    </row>
    <row r="3487" spans="1:12">
      <c r="A3487" s="6">
        <v>12413</v>
      </c>
      <c r="B3487" s="23" t="s">
        <v>137</v>
      </c>
      <c r="C3487" s="31" t="s">
        <v>374</v>
      </c>
      <c r="D3487" s="610" t="str">
        <f t="shared" si="277"/>
        <v>Фото</v>
      </c>
      <c r="E3487" s="601" t="s">
        <v>134</v>
      </c>
      <c r="F3487" s="51">
        <v>0.45</v>
      </c>
      <c r="G3487" s="48">
        <f t="shared" si="278"/>
        <v>16.785</v>
      </c>
      <c r="H3487" s="75"/>
      <c r="I3487" s="47">
        <f t="shared" si="279"/>
        <v>0</v>
      </c>
      <c r="J3487" s="47" t="s">
        <v>7133</v>
      </c>
      <c r="K3487" s="610"/>
      <c r="L3487" s="3"/>
    </row>
    <row r="3488" spans="1:12">
      <c r="A3488" s="6">
        <v>40114</v>
      </c>
      <c r="B3488" s="23" t="s">
        <v>137</v>
      </c>
      <c r="C3488" s="31" t="s">
        <v>370</v>
      </c>
      <c r="D3488" s="610" t="str">
        <f t="shared" si="277"/>
        <v>Фото</v>
      </c>
      <c r="E3488" s="72" t="s">
        <v>351</v>
      </c>
      <c r="F3488" s="51">
        <v>0.6</v>
      </c>
      <c r="G3488" s="48">
        <f t="shared" si="278"/>
        <v>22.38</v>
      </c>
      <c r="H3488" s="75"/>
      <c r="I3488" s="47">
        <f t="shared" si="279"/>
        <v>0</v>
      </c>
      <c r="J3488" s="47" t="s">
        <v>7134</v>
      </c>
      <c r="K3488" s="610"/>
      <c r="L3488" s="3"/>
    </row>
    <row r="3489" spans="1:12">
      <c r="A3489" s="6">
        <v>11063</v>
      </c>
      <c r="B3489" s="23" t="s">
        <v>137</v>
      </c>
      <c r="C3489" s="31" t="s">
        <v>371</v>
      </c>
      <c r="D3489" s="610" t="str">
        <f t="shared" si="277"/>
        <v>Фото</v>
      </c>
      <c r="E3489" s="72" t="s">
        <v>351</v>
      </c>
      <c r="F3489" s="51">
        <v>0.5</v>
      </c>
      <c r="G3489" s="48">
        <f t="shared" si="278"/>
        <v>18.649999999999999</v>
      </c>
      <c r="H3489" s="75"/>
      <c r="I3489" s="47">
        <f t="shared" si="279"/>
        <v>0</v>
      </c>
      <c r="J3489" s="47" t="s">
        <v>7135</v>
      </c>
      <c r="K3489" s="610"/>
      <c r="L3489" s="3"/>
    </row>
    <row r="3490" spans="1:12">
      <c r="A3490" s="6">
        <v>40475</v>
      </c>
      <c r="B3490" s="23" t="s">
        <v>137</v>
      </c>
      <c r="C3490" s="17" t="s">
        <v>302</v>
      </c>
      <c r="D3490" s="610" t="str">
        <f t="shared" si="277"/>
        <v>Фото</v>
      </c>
      <c r="E3490" s="344" t="s">
        <v>351</v>
      </c>
      <c r="F3490" s="51">
        <v>1.5</v>
      </c>
      <c r="G3490" s="48">
        <f t="shared" si="278"/>
        <v>55.949999999999996</v>
      </c>
      <c r="H3490" s="75"/>
      <c r="I3490" s="47">
        <f t="shared" si="279"/>
        <v>0</v>
      </c>
      <c r="J3490" s="47" t="s">
        <v>7145</v>
      </c>
      <c r="K3490" s="610"/>
      <c r="L3490" s="3"/>
    </row>
    <row r="3491" spans="1:12">
      <c r="A3491" s="6">
        <v>40494</v>
      </c>
      <c r="B3491" s="23" t="s">
        <v>137</v>
      </c>
      <c r="C3491" s="31" t="s">
        <v>3788</v>
      </c>
      <c r="D3491" s="610" t="str">
        <f t="shared" si="277"/>
        <v>Фото</v>
      </c>
      <c r="E3491" s="72" t="s">
        <v>351</v>
      </c>
      <c r="F3491" s="51">
        <v>5.5</v>
      </c>
      <c r="G3491" s="48">
        <f t="shared" si="278"/>
        <v>205.14999999999998</v>
      </c>
      <c r="H3491" s="75"/>
      <c r="I3491" s="47">
        <f t="shared" si="279"/>
        <v>0</v>
      </c>
      <c r="J3491" s="47" t="s">
        <v>7142</v>
      </c>
      <c r="K3491" s="610"/>
      <c r="L3491" s="3"/>
    </row>
    <row r="3492" spans="1:12">
      <c r="A3492" s="6">
        <v>11159</v>
      </c>
      <c r="B3492" s="2" t="s">
        <v>137</v>
      </c>
      <c r="C3492" s="31" t="s">
        <v>1570</v>
      </c>
      <c r="D3492" s="610" t="str">
        <f t="shared" si="277"/>
        <v>Фото</v>
      </c>
      <c r="E3492" s="72" t="s">
        <v>351</v>
      </c>
      <c r="F3492" s="51">
        <v>6.5</v>
      </c>
      <c r="G3492" s="48">
        <f t="shared" si="278"/>
        <v>242.45</v>
      </c>
      <c r="H3492" s="75"/>
      <c r="I3492" s="47">
        <f t="shared" si="279"/>
        <v>0</v>
      </c>
      <c r="J3492" s="47" t="s">
        <v>7140</v>
      </c>
      <c r="K3492" s="610"/>
    </row>
    <row r="3493" spans="1:12">
      <c r="A3493" s="6">
        <v>11160</v>
      </c>
      <c r="B3493" s="2" t="s">
        <v>137</v>
      </c>
      <c r="C3493" s="31" t="s">
        <v>1571</v>
      </c>
      <c r="D3493" s="610" t="str">
        <f t="shared" si="277"/>
        <v>Фото</v>
      </c>
      <c r="E3493" s="344" t="s">
        <v>351</v>
      </c>
      <c r="F3493" s="51">
        <v>6.5</v>
      </c>
      <c r="G3493" s="48">
        <f t="shared" si="278"/>
        <v>242.45</v>
      </c>
      <c r="H3493" s="75"/>
      <c r="I3493" s="47">
        <f t="shared" si="279"/>
        <v>0</v>
      </c>
      <c r="J3493" s="47" t="s">
        <v>7141</v>
      </c>
      <c r="K3493" s="610"/>
    </row>
    <row r="3494" spans="1:12">
      <c r="A3494" s="6">
        <v>11128</v>
      </c>
      <c r="B3494" s="23" t="s">
        <v>137</v>
      </c>
      <c r="C3494" s="31" t="s">
        <v>663</v>
      </c>
      <c r="D3494" s="610" t="str">
        <f t="shared" si="277"/>
        <v>Фото</v>
      </c>
      <c r="E3494" s="72" t="s">
        <v>351</v>
      </c>
      <c r="F3494" s="51">
        <v>11.5</v>
      </c>
      <c r="G3494" s="48">
        <f t="shared" si="278"/>
        <v>428.95</v>
      </c>
      <c r="H3494" s="75"/>
      <c r="I3494" s="47">
        <f t="shared" si="279"/>
        <v>0</v>
      </c>
      <c r="J3494" s="47" t="s">
        <v>7143</v>
      </c>
      <c r="K3494" s="610"/>
      <c r="L3494" s="3"/>
    </row>
    <row r="3495" spans="1:12" ht="17.399999999999999">
      <c r="A3495" s="165"/>
      <c r="B3495" s="385" t="s">
        <v>1684</v>
      </c>
      <c r="C3495" s="166" t="s">
        <v>655</v>
      </c>
      <c r="D3495" s="610"/>
      <c r="E3495" s="249"/>
      <c r="F3495" s="167"/>
      <c r="G3495" s="168"/>
      <c r="H3495" s="169"/>
      <c r="I3495" s="170"/>
      <c r="J3495" s="170" t="e">
        <v>#N/A</v>
      </c>
      <c r="K3495" s="610"/>
      <c r="L3495" s="3"/>
    </row>
    <row r="3496" spans="1:12" ht="126.6" customHeight="1">
      <c r="A3496" s="441"/>
      <c r="B3496" s="444"/>
      <c r="C3496" s="450"/>
      <c r="D3496" s="610"/>
      <c r="E3496" s="263"/>
      <c r="F3496" s="120"/>
      <c r="G3496" s="105"/>
      <c r="H3496" s="125"/>
      <c r="I3496" s="107"/>
      <c r="J3496" s="107" t="e">
        <v>#N/A</v>
      </c>
      <c r="K3496" s="610"/>
      <c r="L3496" s="3"/>
    </row>
    <row r="3497" spans="1:12">
      <c r="A3497" s="6">
        <v>13763</v>
      </c>
      <c r="B3497" s="440" t="s">
        <v>137</v>
      </c>
      <c r="C3497" s="31" t="s">
        <v>3630</v>
      </c>
      <c r="D3497" s="610" t="str">
        <f t="shared" si="277"/>
        <v>Фото</v>
      </c>
      <c r="E3497" s="601" t="s">
        <v>134</v>
      </c>
      <c r="F3497" s="51">
        <v>45</v>
      </c>
      <c r="G3497" s="48">
        <f t="shared" ref="G3497:G3539" si="280">I$2*F3497</f>
        <v>1678.4999999999998</v>
      </c>
      <c r="H3497" s="75"/>
      <c r="J3497" s="47" t="s">
        <v>8382</v>
      </c>
      <c r="K3497" s="610"/>
      <c r="L3497" s="3"/>
    </row>
    <row r="3498" spans="1:12">
      <c r="A3498" s="6">
        <v>40091</v>
      </c>
      <c r="B3498" s="440" t="s">
        <v>137</v>
      </c>
      <c r="C3498" s="31" t="s">
        <v>454</v>
      </c>
      <c r="D3498" s="610" t="str">
        <f t="shared" si="277"/>
        <v>Фото</v>
      </c>
      <c r="E3498" s="72" t="s">
        <v>351</v>
      </c>
      <c r="F3498" s="51">
        <v>0.12</v>
      </c>
      <c r="G3498" s="48">
        <f t="shared" si="280"/>
        <v>4.4759999999999991</v>
      </c>
      <c r="H3498" s="75"/>
      <c r="I3498" s="47">
        <f t="shared" ref="I3498:I3539" si="281">F3498*H3498</f>
        <v>0</v>
      </c>
      <c r="J3498" s="47" t="s">
        <v>8136</v>
      </c>
      <c r="K3498" s="610"/>
      <c r="L3498" s="3"/>
    </row>
    <row r="3499" spans="1:12">
      <c r="A3499" s="16">
        <v>29993</v>
      </c>
      <c r="B3499" s="94" t="s">
        <v>137</v>
      </c>
      <c r="C3499" s="33" t="s">
        <v>458</v>
      </c>
      <c r="D3499" s="610" t="str">
        <f t="shared" si="277"/>
        <v>Фото</v>
      </c>
      <c r="E3499" s="262" t="s">
        <v>351</v>
      </c>
      <c r="F3499" s="68">
        <v>1.5</v>
      </c>
      <c r="G3499" s="48">
        <f t="shared" si="280"/>
        <v>55.949999999999996</v>
      </c>
      <c r="H3499" s="83"/>
      <c r="I3499" s="47">
        <f t="shared" si="281"/>
        <v>0</v>
      </c>
      <c r="J3499" s="47" t="s">
        <v>5290</v>
      </c>
      <c r="K3499" s="610"/>
      <c r="L3499" s="3"/>
    </row>
    <row r="3500" spans="1:12">
      <c r="A3500" s="16">
        <v>40092</v>
      </c>
      <c r="B3500" s="94" t="s">
        <v>137</v>
      </c>
      <c r="C3500" s="33" t="s">
        <v>523</v>
      </c>
      <c r="D3500" s="610" t="str">
        <f t="shared" si="277"/>
        <v>Фото</v>
      </c>
      <c r="E3500" s="262" t="s">
        <v>351</v>
      </c>
      <c r="F3500" s="68">
        <v>0.3</v>
      </c>
      <c r="G3500" s="48">
        <f t="shared" si="280"/>
        <v>11.19</v>
      </c>
      <c r="H3500" s="83"/>
      <c r="I3500" s="47">
        <f t="shared" si="281"/>
        <v>0</v>
      </c>
      <c r="J3500" s="47" t="s">
        <v>5291</v>
      </c>
      <c r="K3500" s="610"/>
      <c r="L3500" s="3"/>
    </row>
    <row r="3501" spans="1:12">
      <c r="A3501" s="6">
        <v>12523</v>
      </c>
      <c r="B3501" s="23" t="s">
        <v>137</v>
      </c>
      <c r="C3501" s="31" t="s">
        <v>524</v>
      </c>
      <c r="D3501" s="610" t="str">
        <f t="shared" si="277"/>
        <v>Фото</v>
      </c>
      <c r="E3501" s="72" t="s">
        <v>351</v>
      </c>
      <c r="F3501" s="51">
        <v>0.3</v>
      </c>
      <c r="G3501" s="48">
        <f t="shared" si="280"/>
        <v>11.19</v>
      </c>
      <c r="H3501" s="75"/>
      <c r="I3501" s="47">
        <f t="shared" si="281"/>
        <v>0</v>
      </c>
      <c r="J3501" s="47" t="s">
        <v>5292</v>
      </c>
      <c r="K3501" s="610"/>
      <c r="L3501" s="3"/>
    </row>
    <row r="3502" spans="1:12">
      <c r="A3502" s="6">
        <v>11152</v>
      </c>
      <c r="B3502" s="23" t="s">
        <v>137</v>
      </c>
      <c r="C3502" s="31" t="s">
        <v>525</v>
      </c>
      <c r="D3502" s="610" t="str">
        <f t="shared" si="277"/>
        <v>Фото</v>
      </c>
      <c r="E3502" s="72" t="s">
        <v>351</v>
      </c>
      <c r="F3502" s="51">
        <v>1.5</v>
      </c>
      <c r="G3502" s="48">
        <f t="shared" si="280"/>
        <v>55.949999999999996</v>
      </c>
      <c r="H3502" s="75"/>
      <c r="I3502" s="47">
        <f t="shared" si="281"/>
        <v>0</v>
      </c>
      <c r="J3502" s="47" t="s">
        <v>8131</v>
      </c>
      <c r="K3502" s="610"/>
      <c r="L3502" s="3"/>
    </row>
    <row r="3503" spans="1:12">
      <c r="A3503" s="6">
        <v>11153</v>
      </c>
      <c r="B3503" s="23" t="s">
        <v>137</v>
      </c>
      <c r="C3503" s="31" t="s">
        <v>526</v>
      </c>
      <c r="D3503" s="610" t="str">
        <f t="shared" si="277"/>
        <v>Фото</v>
      </c>
      <c r="E3503" s="72" t="s">
        <v>351</v>
      </c>
      <c r="F3503" s="51">
        <v>1.5</v>
      </c>
      <c r="G3503" s="48">
        <f t="shared" si="280"/>
        <v>55.949999999999996</v>
      </c>
      <c r="H3503" s="75"/>
      <c r="I3503" s="47">
        <f t="shared" si="281"/>
        <v>0</v>
      </c>
      <c r="J3503" s="47" t="s">
        <v>8132</v>
      </c>
      <c r="K3503" s="610"/>
      <c r="L3503" s="3"/>
    </row>
    <row r="3504" spans="1:12">
      <c r="A3504" s="6">
        <v>11154</v>
      </c>
      <c r="B3504" s="23" t="s">
        <v>137</v>
      </c>
      <c r="C3504" s="31" t="s">
        <v>527</v>
      </c>
      <c r="D3504" s="610" t="str">
        <f t="shared" si="277"/>
        <v>Фото</v>
      </c>
      <c r="E3504" s="72" t="s">
        <v>351</v>
      </c>
      <c r="F3504" s="51">
        <v>1</v>
      </c>
      <c r="G3504" s="48">
        <f t="shared" si="280"/>
        <v>37.299999999999997</v>
      </c>
      <c r="H3504" s="75"/>
      <c r="I3504" s="47">
        <f t="shared" si="281"/>
        <v>0</v>
      </c>
      <c r="J3504" s="47" t="s">
        <v>8133</v>
      </c>
      <c r="K3504" s="610"/>
      <c r="L3504" s="3"/>
    </row>
    <row r="3505" spans="1:12">
      <c r="A3505" s="6">
        <v>11155</v>
      </c>
      <c r="B3505" s="23" t="s">
        <v>137</v>
      </c>
      <c r="C3505" s="31" t="s">
        <v>528</v>
      </c>
      <c r="D3505" s="610" t="str">
        <f t="shared" si="277"/>
        <v>Фото</v>
      </c>
      <c r="E3505" s="72" t="s">
        <v>351</v>
      </c>
      <c r="F3505" s="51">
        <v>1</v>
      </c>
      <c r="G3505" s="48">
        <f t="shared" si="280"/>
        <v>37.299999999999997</v>
      </c>
      <c r="H3505" s="75"/>
      <c r="I3505" s="47">
        <f t="shared" si="281"/>
        <v>0</v>
      </c>
      <c r="J3505" s="47" t="s">
        <v>8134</v>
      </c>
      <c r="K3505" s="610"/>
      <c r="L3505" s="3"/>
    </row>
    <row r="3506" spans="1:12">
      <c r="A3506" s="6">
        <v>11949</v>
      </c>
      <c r="B3506" s="6" t="s">
        <v>137</v>
      </c>
      <c r="C3506" s="31" t="s">
        <v>2231</v>
      </c>
      <c r="D3506" s="610" t="str">
        <f t="shared" si="277"/>
        <v>Фото</v>
      </c>
      <c r="E3506" s="72" t="s">
        <v>351</v>
      </c>
      <c r="F3506" s="51">
        <v>0.8</v>
      </c>
      <c r="G3506" s="48">
        <f t="shared" si="280"/>
        <v>29.84</v>
      </c>
      <c r="H3506" s="75"/>
      <c r="I3506" s="47">
        <f t="shared" si="281"/>
        <v>0</v>
      </c>
      <c r="J3506" s="47" t="s">
        <v>7837</v>
      </c>
      <c r="K3506" s="610"/>
      <c r="L3506" s="3"/>
    </row>
    <row r="3507" spans="1:12">
      <c r="A3507" s="6">
        <v>12644</v>
      </c>
      <c r="B3507" s="6" t="s">
        <v>137</v>
      </c>
      <c r="C3507" s="31" t="s">
        <v>2699</v>
      </c>
      <c r="D3507" s="610" t="str">
        <f t="shared" si="277"/>
        <v>Фото</v>
      </c>
      <c r="E3507" s="72" t="s">
        <v>351</v>
      </c>
      <c r="F3507" s="51">
        <v>2.5</v>
      </c>
      <c r="G3507" s="48">
        <f t="shared" si="280"/>
        <v>93.25</v>
      </c>
      <c r="H3507" s="75"/>
      <c r="I3507" s="47">
        <f t="shared" si="281"/>
        <v>0</v>
      </c>
      <c r="J3507" s="47" t="s">
        <v>8372</v>
      </c>
      <c r="K3507" s="610"/>
      <c r="L3507" s="3"/>
    </row>
    <row r="3508" spans="1:12">
      <c r="A3508" s="6">
        <v>12645</v>
      </c>
      <c r="B3508" s="6" t="s">
        <v>137</v>
      </c>
      <c r="C3508" s="31" t="s">
        <v>2698</v>
      </c>
      <c r="D3508" s="610" t="str">
        <f t="shared" si="277"/>
        <v>Фото</v>
      </c>
      <c r="E3508" s="72" t="s">
        <v>351</v>
      </c>
      <c r="F3508" s="51">
        <v>2.5</v>
      </c>
      <c r="G3508" s="48">
        <f t="shared" si="280"/>
        <v>93.25</v>
      </c>
      <c r="H3508" s="75"/>
      <c r="I3508" s="47">
        <f t="shared" si="281"/>
        <v>0</v>
      </c>
      <c r="J3508" s="47" t="s">
        <v>8373</v>
      </c>
      <c r="K3508" s="610"/>
      <c r="L3508" s="3"/>
    </row>
    <row r="3509" spans="1:12">
      <c r="A3509" s="6">
        <v>40218</v>
      </c>
      <c r="B3509" s="23" t="s">
        <v>137</v>
      </c>
      <c r="C3509" s="17" t="s">
        <v>304</v>
      </c>
      <c r="D3509" s="610" t="str">
        <f t="shared" si="277"/>
        <v>Фото</v>
      </c>
      <c r="E3509" s="72" t="s">
        <v>351</v>
      </c>
      <c r="F3509" s="51">
        <v>1</v>
      </c>
      <c r="G3509" s="48">
        <f t="shared" si="280"/>
        <v>37.299999999999997</v>
      </c>
      <c r="H3509" s="75"/>
      <c r="I3509" s="47">
        <f t="shared" si="281"/>
        <v>0</v>
      </c>
      <c r="J3509" s="47" t="s">
        <v>8138</v>
      </c>
      <c r="K3509" s="610"/>
      <c r="L3509" s="3"/>
    </row>
    <row r="3510" spans="1:12">
      <c r="A3510" s="6">
        <v>15042</v>
      </c>
      <c r="B3510" s="23" t="s">
        <v>137</v>
      </c>
      <c r="C3510" s="31" t="s">
        <v>463</v>
      </c>
      <c r="D3510" s="610" t="str">
        <f t="shared" si="277"/>
        <v>Фото</v>
      </c>
      <c r="E3510" s="72" t="s">
        <v>351</v>
      </c>
      <c r="F3510" s="51">
        <v>1.5</v>
      </c>
      <c r="G3510" s="48">
        <f t="shared" si="280"/>
        <v>55.949999999999996</v>
      </c>
      <c r="H3510" s="75"/>
      <c r="I3510" s="47">
        <f t="shared" si="281"/>
        <v>0</v>
      </c>
      <c r="J3510" s="47" t="s">
        <v>5011</v>
      </c>
      <c r="K3510" s="610"/>
      <c r="L3510" s="3"/>
    </row>
    <row r="3511" spans="1:12">
      <c r="A3511" s="6">
        <v>12842</v>
      </c>
      <c r="B3511" s="23" t="s">
        <v>137</v>
      </c>
      <c r="C3511" s="31" t="s">
        <v>2903</v>
      </c>
      <c r="D3511" s="610" t="str">
        <f t="shared" si="277"/>
        <v>Фото</v>
      </c>
      <c r="E3511" s="569" t="s">
        <v>134</v>
      </c>
      <c r="F3511" s="51">
        <v>8</v>
      </c>
      <c r="G3511" s="48">
        <f t="shared" si="280"/>
        <v>298.39999999999998</v>
      </c>
      <c r="H3511" s="75"/>
      <c r="I3511" s="47">
        <f t="shared" si="281"/>
        <v>0</v>
      </c>
      <c r="J3511" s="47" t="s">
        <v>8588</v>
      </c>
      <c r="K3511" s="610"/>
      <c r="L3511" s="3"/>
    </row>
    <row r="3512" spans="1:12">
      <c r="A3512" s="6">
        <v>40109</v>
      </c>
      <c r="B3512" s="23" t="s">
        <v>137</v>
      </c>
      <c r="C3512" s="17" t="s">
        <v>3</v>
      </c>
      <c r="D3512" s="610" t="str">
        <f t="shared" si="277"/>
        <v>Фото</v>
      </c>
      <c r="E3512" s="72" t="s">
        <v>351</v>
      </c>
      <c r="F3512" s="51">
        <v>2</v>
      </c>
      <c r="G3512" s="48">
        <f t="shared" si="280"/>
        <v>74.599999999999994</v>
      </c>
      <c r="H3512" s="75"/>
      <c r="I3512" s="47">
        <f t="shared" si="281"/>
        <v>0</v>
      </c>
      <c r="J3512" s="47" t="s">
        <v>8137</v>
      </c>
      <c r="K3512" s="610"/>
    </row>
    <row r="3513" spans="1:12">
      <c r="A3513" s="6">
        <v>40293</v>
      </c>
      <c r="B3513" s="23" t="s">
        <v>137</v>
      </c>
      <c r="C3513" s="31" t="s">
        <v>459</v>
      </c>
      <c r="D3513" s="610" t="str">
        <f t="shared" si="277"/>
        <v>Фото</v>
      </c>
      <c r="E3513" s="536" t="s">
        <v>351</v>
      </c>
      <c r="F3513" s="51">
        <v>2.5</v>
      </c>
      <c r="G3513" s="48">
        <f t="shared" si="280"/>
        <v>93.25</v>
      </c>
      <c r="H3513" s="75"/>
      <c r="I3513" s="47">
        <f t="shared" si="281"/>
        <v>0</v>
      </c>
      <c r="J3513" s="47" t="s">
        <v>5293</v>
      </c>
      <c r="K3513" s="610"/>
      <c r="L3513" s="3"/>
    </row>
    <row r="3514" spans="1:12">
      <c r="A3514" s="6">
        <v>12046</v>
      </c>
      <c r="B3514" s="6" t="s">
        <v>137</v>
      </c>
      <c r="C3514" s="31" t="s">
        <v>2451</v>
      </c>
      <c r="D3514" s="610" t="str">
        <f t="shared" si="277"/>
        <v>Фото</v>
      </c>
      <c r="E3514" s="72" t="s">
        <v>351</v>
      </c>
      <c r="F3514" s="51">
        <v>5</v>
      </c>
      <c r="G3514" s="48">
        <f t="shared" si="280"/>
        <v>186.5</v>
      </c>
      <c r="H3514" s="75"/>
      <c r="I3514" s="47">
        <f t="shared" si="281"/>
        <v>0</v>
      </c>
      <c r="J3514" s="47" t="s">
        <v>8060</v>
      </c>
      <c r="K3514" s="610"/>
      <c r="L3514" s="3"/>
    </row>
    <row r="3515" spans="1:12">
      <c r="A3515" s="6">
        <v>12056</v>
      </c>
      <c r="B3515" s="6" t="s">
        <v>137</v>
      </c>
      <c r="C3515" s="31" t="s">
        <v>2459</v>
      </c>
      <c r="D3515" s="610" t="str">
        <f t="shared" si="277"/>
        <v>Фото</v>
      </c>
      <c r="E3515" s="72" t="s">
        <v>351</v>
      </c>
      <c r="F3515" s="51">
        <v>9</v>
      </c>
      <c r="G3515" s="48">
        <f t="shared" si="280"/>
        <v>335.7</v>
      </c>
      <c r="H3515" s="75"/>
      <c r="I3515" s="47">
        <f t="shared" si="281"/>
        <v>0</v>
      </c>
      <c r="J3515" s="47" t="s">
        <v>8068</v>
      </c>
      <c r="K3515" s="610"/>
      <c r="L3515" s="3"/>
    </row>
    <row r="3516" spans="1:12">
      <c r="A3516" s="6">
        <v>12057</v>
      </c>
      <c r="B3516" s="6" t="s">
        <v>137</v>
      </c>
      <c r="C3516" s="31" t="s">
        <v>2460</v>
      </c>
      <c r="D3516" s="610" t="str">
        <f t="shared" si="277"/>
        <v>Фото</v>
      </c>
      <c r="E3516" s="72" t="s">
        <v>351</v>
      </c>
      <c r="F3516" s="51">
        <v>1.5</v>
      </c>
      <c r="G3516" s="48">
        <f t="shared" si="280"/>
        <v>55.949999999999996</v>
      </c>
      <c r="H3516" s="75"/>
      <c r="I3516" s="47">
        <f t="shared" si="281"/>
        <v>0</v>
      </c>
      <c r="J3516" s="47" t="s">
        <v>8069</v>
      </c>
      <c r="K3516" s="610"/>
      <c r="L3516" s="3"/>
    </row>
    <row r="3517" spans="1:12">
      <c r="A3517" s="6">
        <v>11287</v>
      </c>
      <c r="B3517" s="2" t="s">
        <v>137</v>
      </c>
      <c r="C3517" s="31" t="s">
        <v>629</v>
      </c>
      <c r="D3517" s="610" t="str">
        <f t="shared" si="277"/>
        <v>Фото</v>
      </c>
      <c r="E3517" s="227" t="s">
        <v>351</v>
      </c>
      <c r="F3517" s="51">
        <v>38</v>
      </c>
      <c r="G3517" s="48">
        <f t="shared" si="280"/>
        <v>1417.3999999999999</v>
      </c>
      <c r="H3517" s="75"/>
      <c r="I3517" s="47">
        <f t="shared" si="281"/>
        <v>0</v>
      </c>
      <c r="J3517" s="47" t="s">
        <v>5405</v>
      </c>
      <c r="K3517" s="610"/>
      <c r="L3517" s="3"/>
    </row>
    <row r="3518" spans="1:12">
      <c r="A3518" s="6">
        <v>13399</v>
      </c>
      <c r="B3518" s="23" t="s">
        <v>137</v>
      </c>
      <c r="C3518" s="30" t="s">
        <v>2348</v>
      </c>
      <c r="D3518" s="610" t="str">
        <f t="shared" si="277"/>
        <v>Фото</v>
      </c>
      <c r="E3518" s="72" t="s">
        <v>351</v>
      </c>
      <c r="F3518" s="51">
        <v>3.5</v>
      </c>
      <c r="G3518" s="48">
        <f t="shared" si="280"/>
        <v>130.54999999999998</v>
      </c>
      <c r="H3518" s="75"/>
      <c r="I3518" s="47">
        <f t="shared" si="281"/>
        <v>0</v>
      </c>
      <c r="J3518" s="47" t="s">
        <v>5294</v>
      </c>
      <c r="K3518" s="610"/>
      <c r="L3518" s="3"/>
    </row>
    <row r="3519" spans="1:12">
      <c r="A3519" s="6">
        <v>13333</v>
      </c>
      <c r="B3519" s="23" t="s">
        <v>137</v>
      </c>
      <c r="C3519" s="30" t="s">
        <v>2349</v>
      </c>
      <c r="D3519" s="610" t="str">
        <f t="shared" si="277"/>
        <v>Фото</v>
      </c>
      <c r="E3519" s="72" t="s">
        <v>351</v>
      </c>
      <c r="F3519" s="51">
        <v>2.2999999999999998</v>
      </c>
      <c r="G3519" s="48">
        <f t="shared" si="280"/>
        <v>85.789999999999992</v>
      </c>
      <c r="H3519" s="75"/>
      <c r="I3519" s="47">
        <f t="shared" si="281"/>
        <v>0</v>
      </c>
      <c r="J3519" s="47" t="s">
        <v>5295</v>
      </c>
      <c r="K3519" s="610"/>
      <c r="L3519" s="3"/>
    </row>
    <row r="3520" spans="1:12">
      <c r="A3520" s="6">
        <v>40497</v>
      </c>
      <c r="B3520" s="2" t="s">
        <v>137</v>
      </c>
      <c r="C3520" s="30" t="s">
        <v>592</v>
      </c>
      <c r="D3520" s="610" t="str">
        <f t="shared" si="277"/>
        <v>Фото</v>
      </c>
      <c r="E3520" s="227" t="s">
        <v>351</v>
      </c>
      <c r="F3520" s="51">
        <v>6.5</v>
      </c>
      <c r="G3520" s="48">
        <f t="shared" si="280"/>
        <v>242.45</v>
      </c>
      <c r="H3520" s="75"/>
      <c r="I3520" s="47">
        <f t="shared" si="281"/>
        <v>0</v>
      </c>
      <c r="J3520" s="47" t="s">
        <v>5404</v>
      </c>
      <c r="K3520" s="610"/>
      <c r="L3520" s="3"/>
    </row>
    <row r="3521" spans="1:12">
      <c r="A3521" s="6">
        <v>25170</v>
      </c>
      <c r="B3521" s="23" t="s">
        <v>137</v>
      </c>
      <c r="C3521" s="30" t="s">
        <v>460</v>
      </c>
      <c r="D3521" s="610" t="str">
        <f t="shared" si="277"/>
        <v>Фото</v>
      </c>
      <c r="E3521" s="72" t="s">
        <v>351</v>
      </c>
      <c r="F3521" s="51">
        <v>3</v>
      </c>
      <c r="G3521" s="48">
        <f t="shared" si="280"/>
        <v>111.89999999999999</v>
      </c>
      <c r="H3521" s="75"/>
      <c r="I3521" s="47">
        <f t="shared" si="281"/>
        <v>0</v>
      </c>
      <c r="J3521" s="47" t="s">
        <v>5180</v>
      </c>
      <c r="K3521" s="610"/>
      <c r="L3521" s="3"/>
    </row>
    <row r="3522" spans="1:12">
      <c r="A3522" s="6">
        <v>40496</v>
      </c>
      <c r="B3522" s="23" t="s">
        <v>137</v>
      </c>
      <c r="C3522" s="31" t="s">
        <v>461</v>
      </c>
      <c r="D3522" s="610" t="str">
        <f t="shared" si="277"/>
        <v>Фото</v>
      </c>
      <c r="E3522" s="72" t="s">
        <v>351</v>
      </c>
      <c r="F3522" s="51">
        <v>3.5</v>
      </c>
      <c r="G3522" s="48">
        <f t="shared" si="280"/>
        <v>130.54999999999998</v>
      </c>
      <c r="H3522" s="75"/>
      <c r="I3522" s="47">
        <f t="shared" si="281"/>
        <v>0</v>
      </c>
      <c r="J3522" s="47" t="s">
        <v>5296</v>
      </c>
      <c r="K3522" s="610"/>
      <c r="L3522" s="3"/>
    </row>
    <row r="3523" spans="1:12">
      <c r="A3523" s="6">
        <v>15040</v>
      </c>
      <c r="B3523" s="23" t="s">
        <v>137</v>
      </c>
      <c r="C3523" s="30" t="s">
        <v>354</v>
      </c>
      <c r="D3523" s="610" t="str">
        <f t="shared" si="277"/>
        <v>Фото</v>
      </c>
      <c r="E3523" s="72" t="s">
        <v>351</v>
      </c>
      <c r="F3523" s="51">
        <v>3.5</v>
      </c>
      <c r="G3523" s="48">
        <f t="shared" si="280"/>
        <v>130.54999999999998</v>
      </c>
      <c r="H3523" s="75"/>
      <c r="I3523" s="47">
        <f t="shared" si="281"/>
        <v>0</v>
      </c>
      <c r="J3523" s="47" t="s">
        <v>4892</v>
      </c>
      <c r="K3523" s="610"/>
      <c r="L3523" s="3"/>
    </row>
    <row r="3524" spans="1:12">
      <c r="A3524" s="6">
        <v>15041</v>
      </c>
      <c r="B3524" s="23" t="s">
        <v>137</v>
      </c>
      <c r="C3524" s="12" t="s">
        <v>66</v>
      </c>
      <c r="D3524" s="610" t="str">
        <f t="shared" si="277"/>
        <v>Фото</v>
      </c>
      <c r="E3524" s="72" t="s">
        <v>351</v>
      </c>
      <c r="F3524" s="51">
        <v>4</v>
      </c>
      <c r="G3524" s="48">
        <f t="shared" si="280"/>
        <v>149.19999999999999</v>
      </c>
      <c r="H3524" s="75"/>
      <c r="I3524" s="47">
        <f t="shared" si="281"/>
        <v>0</v>
      </c>
      <c r="J3524" s="47" t="s">
        <v>4891</v>
      </c>
      <c r="K3524" s="610"/>
      <c r="L3524" s="3"/>
    </row>
    <row r="3525" spans="1:12">
      <c r="A3525" s="6">
        <v>29980</v>
      </c>
      <c r="B3525" s="23" t="s">
        <v>137</v>
      </c>
      <c r="C3525" s="11" t="s">
        <v>294</v>
      </c>
      <c r="D3525" s="610" t="str">
        <f t="shared" si="277"/>
        <v>Фото</v>
      </c>
      <c r="E3525" s="72" t="s">
        <v>351</v>
      </c>
      <c r="F3525" s="51">
        <v>6</v>
      </c>
      <c r="G3525" s="48">
        <f t="shared" si="280"/>
        <v>223.79999999999998</v>
      </c>
      <c r="H3525" s="75"/>
      <c r="I3525" s="47">
        <f t="shared" si="281"/>
        <v>0</v>
      </c>
      <c r="J3525" s="47" t="s">
        <v>5297</v>
      </c>
      <c r="K3525" s="610"/>
      <c r="L3525" s="3"/>
    </row>
    <row r="3526" spans="1:12">
      <c r="A3526" s="6">
        <v>11356</v>
      </c>
      <c r="B3526" s="2" t="s">
        <v>137</v>
      </c>
      <c r="C3526" s="30" t="s">
        <v>651</v>
      </c>
      <c r="D3526" s="610" t="str">
        <f t="shared" si="277"/>
        <v>Фото</v>
      </c>
      <c r="E3526" s="346" t="s">
        <v>351</v>
      </c>
      <c r="F3526" s="51">
        <v>9</v>
      </c>
      <c r="G3526" s="48">
        <f t="shared" si="280"/>
        <v>335.7</v>
      </c>
      <c r="H3526" s="75"/>
      <c r="I3526" s="47">
        <f t="shared" si="281"/>
        <v>0</v>
      </c>
      <c r="J3526" s="47" t="s">
        <v>5409</v>
      </c>
      <c r="K3526" s="610"/>
      <c r="L3526" s="3"/>
    </row>
    <row r="3527" spans="1:12">
      <c r="A3527" s="6">
        <v>29981</v>
      </c>
      <c r="B3527" s="23" t="s">
        <v>137</v>
      </c>
      <c r="C3527" s="17" t="s">
        <v>155</v>
      </c>
      <c r="D3527" s="610" t="str">
        <f t="shared" ref="D3527:D3590" si="282">HYPERLINK(J3527,"Фото")</f>
        <v>Фото</v>
      </c>
      <c r="E3527" s="596" t="s">
        <v>351</v>
      </c>
      <c r="F3527" s="51">
        <v>19</v>
      </c>
      <c r="G3527" s="48">
        <f t="shared" si="280"/>
        <v>708.69999999999993</v>
      </c>
      <c r="H3527" s="75"/>
      <c r="I3527" s="47">
        <f t="shared" si="281"/>
        <v>0</v>
      </c>
      <c r="J3527" s="47" t="s">
        <v>5298</v>
      </c>
      <c r="K3527" s="610"/>
      <c r="L3527" s="3"/>
    </row>
    <row r="3528" spans="1:12">
      <c r="A3528" s="6">
        <v>29982</v>
      </c>
      <c r="B3528" s="23" t="s">
        <v>137</v>
      </c>
      <c r="C3528" s="17" t="s">
        <v>841</v>
      </c>
      <c r="D3528" s="610" t="str">
        <f t="shared" si="282"/>
        <v>Фото</v>
      </c>
      <c r="E3528" s="72" t="s">
        <v>351</v>
      </c>
      <c r="F3528" s="51">
        <v>11</v>
      </c>
      <c r="G3528" s="48">
        <f t="shared" si="280"/>
        <v>410.29999999999995</v>
      </c>
      <c r="H3528" s="75"/>
      <c r="I3528" s="47">
        <f t="shared" si="281"/>
        <v>0</v>
      </c>
      <c r="J3528" s="47" t="s">
        <v>5299</v>
      </c>
      <c r="K3528" s="610"/>
      <c r="L3528" s="3"/>
    </row>
    <row r="3529" spans="1:12">
      <c r="A3529" s="6">
        <v>11157</v>
      </c>
      <c r="B3529" s="2" t="s">
        <v>137</v>
      </c>
      <c r="C3529" s="31" t="s">
        <v>529</v>
      </c>
      <c r="D3529" s="610" t="str">
        <f t="shared" si="282"/>
        <v>Фото</v>
      </c>
      <c r="E3529" s="72" t="s">
        <v>351</v>
      </c>
      <c r="F3529" s="51">
        <v>10</v>
      </c>
      <c r="G3529" s="48">
        <f t="shared" si="280"/>
        <v>373</v>
      </c>
      <c r="H3529" s="75"/>
      <c r="I3529" s="47">
        <f t="shared" si="281"/>
        <v>0</v>
      </c>
      <c r="J3529" s="47" t="s">
        <v>8135</v>
      </c>
      <c r="K3529" s="610"/>
      <c r="L3529" s="3"/>
    </row>
    <row r="3530" spans="1:12">
      <c r="A3530" s="6">
        <v>29983</v>
      </c>
      <c r="B3530" s="23" t="s">
        <v>137</v>
      </c>
      <c r="C3530" s="31" t="s">
        <v>4481</v>
      </c>
      <c r="D3530" s="610" t="str">
        <f t="shared" si="282"/>
        <v>Фото</v>
      </c>
      <c r="E3530" s="72" t="s">
        <v>351</v>
      </c>
      <c r="F3530" s="51">
        <v>3</v>
      </c>
      <c r="G3530" s="48">
        <f t="shared" si="280"/>
        <v>111.89999999999999</v>
      </c>
      <c r="H3530" s="75"/>
      <c r="I3530" s="47">
        <f t="shared" si="281"/>
        <v>0</v>
      </c>
      <c r="J3530" s="47" t="s">
        <v>5300</v>
      </c>
      <c r="K3530" s="610"/>
      <c r="L3530" s="3"/>
    </row>
    <row r="3531" spans="1:12">
      <c r="A3531" s="6">
        <v>29985</v>
      </c>
      <c r="B3531" s="23" t="s">
        <v>137</v>
      </c>
      <c r="C3531" s="17" t="s">
        <v>67</v>
      </c>
      <c r="D3531" s="610" t="str">
        <f t="shared" si="282"/>
        <v>Фото</v>
      </c>
      <c r="E3531" s="72" t="s">
        <v>351</v>
      </c>
      <c r="F3531" s="51">
        <v>7.5</v>
      </c>
      <c r="G3531" s="48">
        <f t="shared" si="280"/>
        <v>279.75</v>
      </c>
      <c r="H3531" s="75"/>
      <c r="I3531" s="47">
        <f t="shared" si="281"/>
        <v>0</v>
      </c>
      <c r="J3531" s="47" t="s">
        <v>5301</v>
      </c>
      <c r="K3531" s="610"/>
      <c r="L3531" s="3"/>
    </row>
    <row r="3532" spans="1:12">
      <c r="A3532" s="6">
        <v>29986</v>
      </c>
      <c r="B3532" s="23" t="s">
        <v>137</v>
      </c>
      <c r="C3532" s="17" t="s">
        <v>68</v>
      </c>
      <c r="D3532" s="610" t="str">
        <f t="shared" si="282"/>
        <v>Фото</v>
      </c>
      <c r="E3532" s="72" t="s">
        <v>351</v>
      </c>
      <c r="F3532" s="51">
        <v>3.5</v>
      </c>
      <c r="G3532" s="48">
        <f t="shared" si="280"/>
        <v>130.54999999999998</v>
      </c>
      <c r="H3532" s="75"/>
      <c r="I3532" s="47">
        <f t="shared" si="281"/>
        <v>0</v>
      </c>
      <c r="J3532" s="47" t="s">
        <v>5302</v>
      </c>
      <c r="K3532" s="610"/>
      <c r="L3532" s="3"/>
    </row>
    <row r="3533" spans="1:12">
      <c r="A3533" s="6">
        <v>29987</v>
      </c>
      <c r="B3533" s="23" t="s">
        <v>137</v>
      </c>
      <c r="C3533" s="17" t="s">
        <v>293</v>
      </c>
      <c r="D3533" s="610" t="str">
        <f t="shared" si="282"/>
        <v>Фото</v>
      </c>
      <c r="E3533" s="72" t="s">
        <v>351</v>
      </c>
      <c r="F3533" s="51">
        <v>6</v>
      </c>
      <c r="G3533" s="48">
        <f t="shared" si="280"/>
        <v>223.79999999999998</v>
      </c>
      <c r="H3533" s="75"/>
      <c r="I3533" s="47">
        <f t="shared" si="281"/>
        <v>0</v>
      </c>
      <c r="J3533" s="47" t="s">
        <v>5303</v>
      </c>
      <c r="K3533" s="610"/>
      <c r="L3533" s="3"/>
    </row>
    <row r="3534" spans="1:12">
      <c r="A3534" s="6">
        <v>29988</v>
      </c>
      <c r="B3534" s="23" t="s">
        <v>137</v>
      </c>
      <c r="C3534" s="17" t="s">
        <v>156</v>
      </c>
      <c r="D3534" s="610" t="str">
        <f t="shared" si="282"/>
        <v>Фото</v>
      </c>
      <c r="E3534" s="344" t="s">
        <v>351</v>
      </c>
      <c r="F3534" s="51">
        <v>3</v>
      </c>
      <c r="G3534" s="48">
        <f t="shared" si="280"/>
        <v>111.89999999999999</v>
      </c>
      <c r="H3534" s="75"/>
      <c r="I3534" s="47">
        <f t="shared" si="281"/>
        <v>0</v>
      </c>
      <c r="J3534" s="47" t="s">
        <v>5304</v>
      </c>
      <c r="K3534" s="610"/>
      <c r="L3534" s="3"/>
    </row>
    <row r="3535" spans="1:12">
      <c r="A3535" s="6">
        <v>29989</v>
      </c>
      <c r="B3535" s="23" t="s">
        <v>137</v>
      </c>
      <c r="C3535" s="17" t="s">
        <v>156</v>
      </c>
      <c r="D3535" s="610" t="str">
        <f t="shared" si="282"/>
        <v>Фото</v>
      </c>
      <c r="E3535" s="72" t="s">
        <v>351</v>
      </c>
      <c r="F3535" s="51">
        <v>3.5</v>
      </c>
      <c r="G3535" s="48">
        <f t="shared" si="280"/>
        <v>130.54999999999998</v>
      </c>
      <c r="H3535" s="75"/>
      <c r="I3535" s="47">
        <f t="shared" si="281"/>
        <v>0</v>
      </c>
      <c r="J3535" s="47" t="s">
        <v>5305</v>
      </c>
      <c r="K3535" s="610"/>
      <c r="L3535" s="3"/>
    </row>
    <row r="3536" spans="1:12">
      <c r="A3536" s="6">
        <v>29990</v>
      </c>
      <c r="B3536" s="23" t="s">
        <v>137</v>
      </c>
      <c r="C3536" s="17" t="s">
        <v>92</v>
      </c>
      <c r="D3536" s="610" t="str">
        <f t="shared" si="282"/>
        <v>Фото</v>
      </c>
      <c r="E3536" s="533" t="s">
        <v>134</v>
      </c>
      <c r="F3536" s="51">
        <v>7</v>
      </c>
      <c r="G3536" s="48">
        <f t="shared" si="280"/>
        <v>261.09999999999997</v>
      </c>
      <c r="H3536" s="75"/>
      <c r="I3536" s="47">
        <f t="shared" si="281"/>
        <v>0</v>
      </c>
      <c r="J3536" s="47" t="s">
        <v>5306</v>
      </c>
      <c r="K3536" s="610"/>
      <c r="L3536" s="3"/>
    </row>
    <row r="3537" spans="1:12" ht="14.4">
      <c r="A3537" s="10">
        <v>13498</v>
      </c>
      <c r="B3537" s="337" t="s">
        <v>148</v>
      </c>
      <c r="C3537" s="19" t="s">
        <v>2415</v>
      </c>
      <c r="D3537" s="610" t="str">
        <f t="shared" si="282"/>
        <v>Фото</v>
      </c>
      <c r="E3537" s="235" t="s">
        <v>351</v>
      </c>
      <c r="F3537" s="52">
        <v>1.7</v>
      </c>
      <c r="G3537" s="48">
        <f t="shared" si="280"/>
        <v>63.41</v>
      </c>
      <c r="H3537" s="76"/>
      <c r="I3537" s="47">
        <f t="shared" si="281"/>
        <v>0</v>
      </c>
      <c r="J3537" s="47" t="s">
        <v>5224</v>
      </c>
      <c r="K3537" s="610"/>
      <c r="L3537" s="87"/>
    </row>
    <row r="3538" spans="1:12">
      <c r="A3538" s="6">
        <v>40113</v>
      </c>
      <c r="B3538" s="23" t="s">
        <v>137</v>
      </c>
      <c r="C3538" s="32" t="s">
        <v>169</v>
      </c>
      <c r="D3538" s="610" t="str">
        <f t="shared" si="282"/>
        <v>Фото</v>
      </c>
      <c r="E3538" s="533" t="s">
        <v>134</v>
      </c>
      <c r="F3538" s="51">
        <v>3</v>
      </c>
      <c r="G3538" s="48">
        <f t="shared" si="280"/>
        <v>111.89999999999999</v>
      </c>
      <c r="H3538" s="75"/>
      <c r="I3538" s="47">
        <f t="shared" si="281"/>
        <v>0</v>
      </c>
      <c r="J3538" s="47" t="s">
        <v>5223</v>
      </c>
      <c r="K3538" s="610"/>
      <c r="L3538" s="3"/>
    </row>
    <row r="3539" spans="1:12">
      <c r="A3539" s="6">
        <v>15089</v>
      </c>
      <c r="B3539" s="23" t="s">
        <v>137</v>
      </c>
      <c r="C3539" s="30" t="s">
        <v>462</v>
      </c>
      <c r="D3539" s="610" t="str">
        <f t="shared" si="282"/>
        <v>Фото</v>
      </c>
      <c r="E3539" s="601" t="s">
        <v>134</v>
      </c>
      <c r="F3539" s="51">
        <v>34</v>
      </c>
      <c r="G3539" s="48">
        <f t="shared" si="280"/>
        <v>1268.1999999999998</v>
      </c>
      <c r="H3539" s="75"/>
      <c r="I3539" s="47">
        <f t="shared" si="281"/>
        <v>0</v>
      </c>
      <c r="J3539" s="47" t="s">
        <v>5215</v>
      </c>
      <c r="K3539" s="610"/>
      <c r="L3539" s="3"/>
    </row>
    <row r="3540" spans="1:12" ht="17.399999999999999">
      <c r="A3540" s="163"/>
      <c r="B3540" s="383" t="s">
        <v>1685</v>
      </c>
      <c r="C3540" s="154" t="s">
        <v>40</v>
      </c>
      <c r="D3540" s="610"/>
      <c r="E3540" s="240"/>
      <c r="F3540" s="160"/>
      <c r="G3540" s="147"/>
      <c r="H3540" s="164"/>
      <c r="I3540" s="149"/>
      <c r="J3540" s="149" t="e">
        <v>#N/A</v>
      </c>
      <c r="K3540" s="610"/>
      <c r="L3540" s="3"/>
    </row>
    <row r="3541" spans="1:12" ht="171.6" customHeight="1">
      <c r="A3541" s="451"/>
      <c r="B3541" s="158"/>
      <c r="C3541" s="452"/>
      <c r="D3541" s="610"/>
      <c r="E3541" s="264"/>
      <c r="F3541" s="113"/>
      <c r="G3541" s="105"/>
      <c r="H3541" s="126"/>
      <c r="I3541" s="107"/>
      <c r="J3541" s="107" t="e">
        <v>#N/A</v>
      </c>
      <c r="K3541" s="610"/>
      <c r="L3541" s="3"/>
    </row>
    <row r="3542" spans="1:12">
      <c r="A3542" s="37">
        <v>12293</v>
      </c>
      <c r="B3542" s="9" t="s">
        <v>137</v>
      </c>
      <c r="C3542" s="18" t="s">
        <v>2855</v>
      </c>
      <c r="D3542" s="610" t="str">
        <f t="shared" si="282"/>
        <v>Фото</v>
      </c>
      <c r="E3542" s="265" t="s">
        <v>351</v>
      </c>
      <c r="F3542" s="65">
        <v>2.5</v>
      </c>
      <c r="G3542" s="48">
        <f t="shared" ref="G3542:G3561" si="283">I$2*F3542</f>
        <v>93.25</v>
      </c>
      <c r="H3542" s="75"/>
      <c r="I3542" s="47">
        <f t="shared" ref="I3542:I3561" si="284">F3542*H3542</f>
        <v>0</v>
      </c>
      <c r="J3542" s="47" t="s">
        <v>8568</v>
      </c>
      <c r="K3542" s="610"/>
      <c r="L3542" s="3"/>
    </row>
    <row r="3543" spans="1:12">
      <c r="A3543" s="37">
        <v>11204</v>
      </c>
      <c r="B3543" s="9" t="s">
        <v>137</v>
      </c>
      <c r="C3543" s="18" t="s">
        <v>375</v>
      </c>
      <c r="D3543" s="610" t="str">
        <f t="shared" si="282"/>
        <v>Фото</v>
      </c>
      <c r="E3543" s="576" t="s">
        <v>134</v>
      </c>
      <c r="F3543" s="65">
        <v>3</v>
      </c>
      <c r="G3543" s="48">
        <f t="shared" si="283"/>
        <v>111.89999999999999</v>
      </c>
      <c r="H3543" s="75"/>
      <c r="I3543" s="47">
        <f t="shared" si="284"/>
        <v>0</v>
      </c>
      <c r="J3543" s="47" t="s">
        <v>7291</v>
      </c>
      <c r="K3543" s="610"/>
      <c r="L3543" s="3"/>
    </row>
    <row r="3544" spans="1:12">
      <c r="A3544" s="37">
        <v>11088</v>
      </c>
      <c r="B3544" s="7" t="s">
        <v>137</v>
      </c>
      <c r="C3544" s="18" t="s">
        <v>2226</v>
      </c>
      <c r="D3544" s="610" t="str">
        <f t="shared" si="282"/>
        <v>Фото</v>
      </c>
      <c r="E3544" s="265" t="s">
        <v>351</v>
      </c>
      <c r="F3544" s="65">
        <v>2</v>
      </c>
      <c r="G3544" s="48">
        <f t="shared" si="283"/>
        <v>74.599999999999994</v>
      </c>
      <c r="H3544" s="75"/>
      <c r="I3544" s="47">
        <f t="shared" si="284"/>
        <v>0</v>
      </c>
      <c r="J3544" s="47" t="s">
        <v>7292</v>
      </c>
      <c r="K3544" s="610"/>
      <c r="L3544" s="3"/>
    </row>
    <row r="3545" spans="1:12">
      <c r="A3545" s="37">
        <v>11087</v>
      </c>
      <c r="B3545" s="7" t="s">
        <v>137</v>
      </c>
      <c r="C3545" s="18" t="s">
        <v>448</v>
      </c>
      <c r="D3545" s="610" t="str">
        <f t="shared" si="282"/>
        <v>Фото</v>
      </c>
      <c r="E3545" s="490" t="s">
        <v>351</v>
      </c>
      <c r="F3545" s="65">
        <v>2.5</v>
      </c>
      <c r="G3545" s="48">
        <f t="shared" si="283"/>
        <v>93.25</v>
      </c>
      <c r="H3545" s="75"/>
      <c r="I3545" s="47">
        <f t="shared" si="284"/>
        <v>0</v>
      </c>
      <c r="J3545" s="47" t="s">
        <v>7293</v>
      </c>
      <c r="K3545" s="610"/>
      <c r="L3545" s="3"/>
    </row>
    <row r="3546" spans="1:12">
      <c r="A3546" s="37">
        <v>11089</v>
      </c>
      <c r="B3546" s="455" t="s">
        <v>133</v>
      </c>
      <c r="C3546" s="18" t="s">
        <v>448</v>
      </c>
      <c r="D3546" s="610" t="str">
        <f t="shared" si="282"/>
        <v>Фото</v>
      </c>
      <c r="E3546" s="228" t="s">
        <v>351</v>
      </c>
      <c r="F3546" s="65">
        <v>5.5</v>
      </c>
      <c r="G3546" s="48">
        <f t="shared" si="283"/>
        <v>205.14999999999998</v>
      </c>
      <c r="H3546" s="75"/>
      <c r="I3546" s="47">
        <f t="shared" si="284"/>
        <v>0</v>
      </c>
      <c r="J3546" s="47" t="s">
        <v>7294</v>
      </c>
      <c r="K3546" s="610"/>
      <c r="L3546" s="3"/>
    </row>
    <row r="3547" spans="1:12">
      <c r="A3547" s="37">
        <v>15063</v>
      </c>
      <c r="B3547" s="7" t="s">
        <v>137</v>
      </c>
      <c r="C3547" s="18" t="s">
        <v>1568</v>
      </c>
      <c r="D3547" s="610" t="str">
        <f t="shared" si="282"/>
        <v>Фото</v>
      </c>
      <c r="E3547" s="228" t="s">
        <v>351</v>
      </c>
      <c r="F3547" s="65">
        <v>2</v>
      </c>
      <c r="G3547" s="48">
        <f t="shared" si="283"/>
        <v>74.599999999999994</v>
      </c>
      <c r="H3547" s="75"/>
      <c r="I3547" s="47">
        <f t="shared" si="284"/>
        <v>0</v>
      </c>
      <c r="J3547" s="47" t="s">
        <v>7297</v>
      </c>
      <c r="K3547" s="610"/>
      <c r="L3547" s="3"/>
    </row>
    <row r="3548" spans="1:12">
      <c r="A3548" s="37">
        <v>15064</v>
      </c>
      <c r="B3548" s="7" t="s">
        <v>137</v>
      </c>
      <c r="C3548" s="18" t="s">
        <v>1569</v>
      </c>
      <c r="D3548" s="610" t="str">
        <f t="shared" si="282"/>
        <v>Фото</v>
      </c>
      <c r="E3548" s="265" t="s">
        <v>351</v>
      </c>
      <c r="F3548" s="65">
        <v>2.2999999999999998</v>
      </c>
      <c r="G3548" s="48">
        <f t="shared" si="283"/>
        <v>85.789999999999992</v>
      </c>
      <c r="H3548" s="75"/>
      <c r="I3548" s="47">
        <f t="shared" si="284"/>
        <v>0</v>
      </c>
      <c r="J3548" s="47" t="s">
        <v>7298</v>
      </c>
      <c r="K3548" s="610"/>
      <c r="L3548" s="3"/>
    </row>
    <row r="3549" spans="1:12">
      <c r="A3549" s="37">
        <v>15065</v>
      </c>
      <c r="B3549" s="7" t="s">
        <v>137</v>
      </c>
      <c r="C3549" s="18" t="s">
        <v>447</v>
      </c>
      <c r="D3549" s="610" t="str">
        <f t="shared" si="282"/>
        <v>Фото</v>
      </c>
      <c r="E3549" s="490" t="s">
        <v>351</v>
      </c>
      <c r="F3549" s="65">
        <v>2.5</v>
      </c>
      <c r="G3549" s="48">
        <f t="shared" si="283"/>
        <v>93.25</v>
      </c>
      <c r="H3549" s="75"/>
      <c r="I3549" s="47">
        <f t="shared" si="284"/>
        <v>0</v>
      </c>
      <c r="J3549" s="47" t="s">
        <v>7295</v>
      </c>
      <c r="K3549" s="610"/>
      <c r="L3549" s="3"/>
    </row>
    <row r="3550" spans="1:12">
      <c r="A3550" s="37">
        <v>11090</v>
      </c>
      <c r="B3550" s="7" t="s">
        <v>137</v>
      </c>
      <c r="C3550" s="18" t="s">
        <v>391</v>
      </c>
      <c r="D3550" s="610" t="str">
        <f t="shared" si="282"/>
        <v>Фото</v>
      </c>
      <c r="E3550" s="576" t="s">
        <v>134</v>
      </c>
      <c r="F3550" s="65">
        <v>2.8</v>
      </c>
      <c r="G3550" s="48">
        <f t="shared" si="283"/>
        <v>104.43999999999998</v>
      </c>
      <c r="H3550" s="75"/>
      <c r="I3550" s="47">
        <f t="shared" si="284"/>
        <v>0</v>
      </c>
      <c r="J3550" s="47" t="s">
        <v>7296</v>
      </c>
      <c r="K3550" s="610"/>
      <c r="L3550" s="3"/>
    </row>
    <row r="3551" spans="1:12">
      <c r="A3551" s="37">
        <v>40122</v>
      </c>
      <c r="B3551" s="463" t="s">
        <v>4190</v>
      </c>
      <c r="C3551" s="18" t="s">
        <v>842</v>
      </c>
      <c r="D3551" s="610" t="str">
        <f t="shared" si="282"/>
        <v>Фото</v>
      </c>
      <c r="E3551" s="265" t="s">
        <v>351</v>
      </c>
      <c r="F3551" s="65">
        <v>21</v>
      </c>
      <c r="G3551" s="48">
        <f t="shared" si="283"/>
        <v>783.3</v>
      </c>
      <c r="H3551" s="75"/>
      <c r="I3551" s="47">
        <f t="shared" si="284"/>
        <v>0</v>
      </c>
      <c r="J3551" s="47" t="s">
        <v>7300</v>
      </c>
      <c r="K3551" s="610"/>
      <c r="L3551" s="3"/>
    </row>
    <row r="3552" spans="1:12">
      <c r="A3552" s="37">
        <v>11135</v>
      </c>
      <c r="B3552" s="455" t="s">
        <v>133</v>
      </c>
      <c r="C3552" s="18" t="s">
        <v>843</v>
      </c>
      <c r="D3552" s="610" t="str">
        <f t="shared" si="282"/>
        <v>Фото</v>
      </c>
      <c r="E3552" s="265" t="s">
        <v>351</v>
      </c>
      <c r="F3552" s="65">
        <v>28</v>
      </c>
      <c r="G3552" s="48">
        <f t="shared" si="283"/>
        <v>1044.3999999999999</v>
      </c>
      <c r="H3552" s="75"/>
      <c r="I3552" s="47">
        <f t="shared" si="284"/>
        <v>0</v>
      </c>
      <c r="J3552" s="47" t="s">
        <v>7299</v>
      </c>
      <c r="K3552" s="610"/>
      <c r="L3552" s="3"/>
    </row>
    <row r="3553" spans="1:12">
      <c r="A3553" s="37">
        <v>12772</v>
      </c>
      <c r="B3553" s="7" t="s">
        <v>137</v>
      </c>
      <c r="C3553" s="18" t="s">
        <v>3403</v>
      </c>
      <c r="D3553" s="610" t="str">
        <f t="shared" si="282"/>
        <v>Фото</v>
      </c>
      <c r="E3553" s="265" t="s">
        <v>351</v>
      </c>
      <c r="F3553" s="65">
        <v>28</v>
      </c>
      <c r="G3553" s="48">
        <f t="shared" si="283"/>
        <v>1044.3999999999999</v>
      </c>
      <c r="H3553" s="75"/>
      <c r="I3553" s="47">
        <f t="shared" si="284"/>
        <v>0</v>
      </c>
      <c r="J3553" s="47" t="s">
        <v>8510</v>
      </c>
      <c r="K3553" s="610"/>
      <c r="L3553" s="3"/>
    </row>
    <row r="3554" spans="1:12">
      <c r="A3554" s="37">
        <v>12134</v>
      </c>
      <c r="B3554" s="7" t="s">
        <v>137</v>
      </c>
      <c r="C3554" s="18" t="s">
        <v>2526</v>
      </c>
      <c r="D3554" s="610" t="str">
        <f t="shared" si="282"/>
        <v>Фото</v>
      </c>
      <c r="E3554" s="265" t="s">
        <v>351</v>
      </c>
      <c r="F3554" s="65">
        <v>16</v>
      </c>
      <c r="G3554" s="48">
        <f t="shared" si="283"/>
        <v>596.79999999999995</v>
      </c>
      <c r="H3554" s="75"/>
      <c r="I3554" s="47">
        <f t="shared" si="284"/>
        <v>0</v>
      </c>
      <c r="J3554" s="47" t="s">
        <v>8256</v>
      </c>
      <c r="K3554" s="610"/>
      <c r="L3554" s="3"/>
    </row>
    <row r="3555" spans="1:12">
      <c r="A3555" s="37">
        <v>12193</v>
      </c>
      <c r="B3555" s="7" t="s">
        <v>137</v>
      </c>
      <c r="C3555" s="18" t="s">
        <v>2589</v>
      </c>
      <c r="D3555" s="610" t="str">
        <f t="shared" si="282"/>
        <v>Фото</v>
      </c>
      <c r="E3555" s="573" t="s">
        <v>134</v>
      </c>
      <c r="F3555" s="65">
        <v>28</v>
      </c>
      <c r="G3555" s="48">
        <f t="shared" si="283"/>
        <v>1044.3999999999999</v>
      </c>
      <c r="H3555" s="75"/>
      <c r="I3555" s="47">
        <f t="shared" si="284"/>
        <v>0</v>
      </c>
      <c r="J3555" s="47" t="s">
        <v>8311</v>
      </c>
      <c r="K3555" s="610"/>
      <c r="L3555" s="3"/>
    </row>
    <row r="3556" spans="1:12">
      <c r="A3556" s="37">
        <v>12773</v>
      </c>
      <c r="B3556" s="7" t="s">
        <v>137</v>
      </c>
      <c r="C3556" s="18" t="s">
        <v>3404</v>
      </c>
      <c r="D3556" s="610" t="str">
        <f t="shared" si="282"/>
        <v>Фото</v>
      </c>
      <c r="E3556" s="597" t="s">
        <v>134</v>
      </c>
      <c r="F3556" s="65">
        <v>26</v>
      </c>
      <c r="G3556" s="48">
        <f t="shared" si="283"/>
        <v>969.8</v>
      </c>
      <c r="H3556" s="75"/>
      <c r="I3556" s="47">
        <f t="shared" si="284"/>
        <v>0</v>
      </c>
      <c r="J3556" s="47" t="s">
        <v>8509</v>
      </c>
      <c r="K3556" s="610"/>
      <c r="L3556" s="3"/>
    </row>
    <row r="3557" spans="1:12">
      <c r="A3557" s="37">
        <v>11205</v>
      </c>
      <c r="B3557" s="455" t="s">
        <v>133</v>
      </c>
      <c r="C3557" s="18" t="s">
        <v>844</v>
      </c>
      <c r="D3557" s="610" t="str">
        <f t="shared" si="282"/>
        <v>Фото</v>
      </c>
      <c r="E3557" s="575" t="s">
        <v>351</v>
      </c>
      <c r="F3557" s="65">
        <v>24</v>
      </c>
      <c r="G3557" s="48">
        <f t="shared" si="283"/>
        <v>895.19999999999993</v>
      </c>
      <c r="H3557" s="75"/>
      <c r="I3557" s="47">
        <f t="shared" si="284"/>
        <v>0</v>
      </c>
      <c r="J3557" s="47" t="s">
        <v>7301</v>
      </c>
      <c r="K3557" s="610"/>
      <c r="L3557" s="3"/>
    </row>
    <row r="3558" spans="1:12">
      <c r="A3558" s="37">
        <v>11138</v>
      </c>
      <c r="B3558" s="455" t="s">
        <v>133</v>
      </c>
      <c r="C3558" s="18" t="s">
        <v>845</v>
      </c>
      <c r="D3558" s="610" t="str">
        <f t="shared" si="282"/>
        <v>Фото</v>
      </c>
      <c r="E3558" s="575" t="s">
        <v>351</v>
      </c>
      <c r="F3558" s="65">
        <v>24</v>
      </c>
      <c r="G3558" s="48">
        <f t="shared" si="283"/>
        <v>895.19999999999993</v>
      </c>
      <c r="H3558" s="75"/>
      <c r="I3558" s="47">
        <f t="shared" si="284"/>
        <v>0</v>
      </c>
      <c r="J3558" s="47" t="s">
        <v>7302</v>
      </c>
      <c r="K3558" s="610"/>
      <c r="L3558" s="3"/>
    </row>
    <row r="3559" spans="1:12">
      <c r="A3559" s="37">
        <v>11962</v>
      </c>
      <c r="B3559" s="455" t="s">
        <v>133</v>
      </c>
      <c r="C3559" s="18" t="s">
        <v>2380</v>
      </c>
      <c r="D3559" s="610" t="str">
        <f t="shared" si="282"/>
        <v>Фото</v>
      </c>
      <c r="E3559" s="575" t="s">
        <v>351</v>
      </c>
      <c r="F3559" s="65">
        <v>24</v>
      </c>
      <c r="G3559" s="48">
        <f t="shared" si="283"/>
        <v>895.19999999999993</v>
      </c>
      <c r="H3559" s="75"/>
      <c r="I3559" s="47">
        <f t="shared" si="284"/>
        <v>0</v>
      </c>
      <c r="J3559" s="47" t="s">
        <v>7857</v>
      </c>
      <c r="K3559" s="610"/>
      <c r="L3559" s="3"/>
    </row>
    <row r="3560" spans="1:12">
      <c r="A3560" s="37">
        <v>11743</v>
      </c>
      <c r="B3560" s="7" t="s">
        <v>137</v>
      </c>
      <c r="C3560" s="18" t="s">
        <v>1764</v>
      </c>
      <c r="D3560" s="610" t="str">
        <f t="shared" si="282"/>
        <v>Фото</v>
      </c>
      <c r="E3560" s="574" t="s">
        <v>134</v>
      </c>
      <c r="F3560" s="65">
        <v>30</v>
      </c>
      <c r="G3560" s="48">
        <f t="shared" si="283"/>
        <v>1119</v>
      </c>
      <c r="H3560" s="75"/>
      <c r="I3560" s="47">
        <f t="shared" si="284"/>
        <v>0</v>
      </c>
      <c r="J3560" s="47" t="s">
        <v>7447</v>
      </c>
      <c r="K3560" s="610"/>
      <c r="L3560" s="3"/>
    </row>
    <row r="3561" spans="1:12">
      <c r="A3561" s="37">
        <v>11139</v>
      </c>
      <c r="B3561" s="455" t="s">
        <v>133</v>
      </c>
      <c r="C3561" s="18" t="s">
        <v>846</v>
      </c>
      <c r="D3561" s="610" t="str">
        <f t="shared" si="282"/>
        <v>Фото</v>
      </c>
      <c r="E3561" s="597" t="s">
        <v>134</v>
      </c>
      <c r="F3561" s="65">
        <v>13.5</v>
      </c>
      <c r="G3561" s="48">
        <f t="shared" si="283"/>
        <v>503.54999999999995</v>
      </c>
      <c r="H3561" s="75"/>
      <c r="I3561" s="47">
        <f t="shared" si="284"/>
        <v>0</v>
      </c>
      <c r="J3561" s="47" t="s">
        <v>7303</v>
      </c>
      <c r="K3561" s="610"/>
      <c r="L3561" s="3"/>
    </row>
    <row r="3562" spans="1:12" ht="17.399999999999999">
      <c r="A3562" s="165"/>
      <c r="B3562" s="385" t="s">
        <v>1686</v>
      </c>
      <c r="C3562" s="166" t="s">
        <v>94</v>
      </c>
      <c r="D3562" s="610"/>
      <c r="E3562" s="249"/>
      <c r="F3562" s="167"/>
      <c r="G3562" s="168"/>
      <c r="H3562" s="169"/>
      <c r="I3562" s="170"/>
      <c r="J3562" s="170" t="e">
        <v>#N/A</v>
      </c>
      <c r="K3562" s="610"/>
      <c r="L3562" s="3"/>
    </row>
    <row r="3563" spans="1:12" ht="144" customHeight="1">
      <c r="A3563" s="441"/>
      <c r="B3563" s="444"/>
      <c r="C3563" s="450"/>
      <c r="D3563" s="610"/>
      <c r="E3563" s="263"/>
      <c r="F3563" s="120"/>
      <c r="G3563" s="105"/>
      <c r="H3563" s="125"/>
      <c r="I3563" s="107"/>
      <c r="J3563" s="107" t="e">
        <v>#N/A</v>
      </c>
      <c r="K3563" s="610"/>
      <c r="L3563" s="3"/>
    </row>
    <row r="3564" spans="1:12">
      <c r="A3564" s="37">
        <v>40367</v>
      </c>
      <c r="B3564" s="436" t="s">
        <v>137</v>
      </c>
      <c r="C3564" s="31" t="s">
        <v>2307</v>
      </c>
      <c r="D3564" s="610" t="str">
        <f t="shared" si="282"/>
        <v>Фото</v>
      </c>
      <c r="E3564" s="265" t="s">
        <v>351</v>
      </c>
      <c r="F3564" s="65">
        <v>1.8</v>
      </c>
      <c r="G3564" s="48">
        <f t="shared" ref="G3564:G3595" si="285">I$2*F3564</f>
        <v>67.14</v>
      </c>
      <c r="H3564" s="75"/>
      <c r="I3564" s="47">
        <f t="shared" ref="I3564:I3595" si="286">F3564*H3564</f>
        <v>0</v>
      </c>
      <c r="J3564" s="47" t="s">
        <v>6920</v>
      </c>
      <c r="K3564" s="610"/>
      <c r="L3564" s="3"/>
    </row>
    <row r="3565" spans="1:12">
      <c r="A3565" s="37">
        <v>40407</v>
      </c>
      <c r="B3565" s="24" t="s">
        <v>137</v>
      </c>
      <c r="C3565" s="17" t="s">
        <v>168</v>
      </c>
      <c r="D3565" s="610" t="str">
        <f t="shared" si="282"/>
        <v>Фото</v>
      </c>
      <c r="E3565" s="265" t="s">
        <v>351</v>
      </c>
      <c r="F3565" s="65">
        <v>4</v>
      </c>
      <c r="G3565" s="48">
        <f t="shared" si="285"/>
        <v>149.19999999999999</v>
      </c>
      <c r="H3565" s="75"/>
      <c r="I3565" s="47">
        <f t="shared" si="286"/>
        <v>0</v>
      </c>
      <c r="J3565" s="47" t="s">
        <v>8036</v>
      </c>
      <c r="K3565" s="610"/>
      <c r="L3565" s="3"/>
    </row>
    <row r="3566" spans="1:12">
      <c r="A3566" s="37">
        <v>11026</v>
      </c>
      <c r="B3566" s="7" t="s">
        <v>137</v>
      </c>
      <c r="C3566" s="31" t="s">
        <v>3722</v>
      </c>
      <c r="D3566" s="610" t="str">
        <f t="shared" si="282"/>
        <v>Фото</v>
      </c>
      <c r="E3566" s="265" t="s">
        <v>351</v>
      </c>
      <c r="F3566" s="65">
        <v>5.5</v>
      </c>
      <c r="G3566" s="48">
        <f t="shared" si="285"/>
        <v>205.14999999999998</v>
      </c>
      <c r="H3566" s="75"/>
      <c r="I3566" s="47">
        <f t="shared" si="286"/>
        <v>0</v>
      </c>
      <c r="J3566" s="47" t="s">
        <v>6593</v>
      </c>
      <c r="K3566" s="610"/>
      <c r="L3566" s="3"/>
    </row>
    <row r="3567" spans="1:12">
      <c r="A3567" s="37">
        <v>12727</v>
      </c>
      <c r="B3567" s="7" t="s">
        <v>137</v>
      </c>
      <c r="C3567" s="31" t="s">
        <v>2740</v>
      </c>
      <c r="D3567" s="610" t="str">
        <f t="shared" si="282"/>
        <v>Фото</v>
      </c>
      <c r="E3567" s="265" t="s">
        <v>351</v>
      </c>
      <c r="F3567" s="65">
        <v>2.5</v>
      </c>
      <c r="G3567" s="48">
        <f t="shared" si="285"/>
        <v>93.25</v>
      </c>
      <c r="H3567" s="75"/>
      <c r="I3567" s="47">
        <f t="shared" si="286"/>
        <v>0</v>
      </c>
      <c r="J3567" s="47" t="s">
        <v>8465</v>
      </c>
      <c r="K3567" s="610"/>
      <c r="L3567" s="3"/>
    </row>
    <row r="3568" spans="1:12">
      <c r="A3568" s="37">
        <v>12094</v>
      </c>
      <c r="B3568" s="7" t="s">
        <v>137</v>
      </c>
      <c r="C3568" s="31" t="s">
        <v>2762</v>
      </c>
      <c r="D3568" s="610" t="str">
        <f t="shared" si="282"/>
        <v>Фото</v>
      </c>
      <c r="E3568" s="597" t="s">
        <v>134</v>
      </c>
      <c r="F3568" s="65">
        <v>5.5</v>
      </c>
      <c r="G3568" s="48">
        <f t="shared" si="285"/>
        <v>205.14999999999998</v>
      </c>
      <c r="H3568" s="75"/>
      <c r="I3568" s="47">
        <f t="shared" si="286"/>
        <v>0</v>
      </c>
      <c r="J3568" s="47" t="s">
        <v>8219</v>
      </c>
      <c r="K3568" s="610"/>
      <c r="L3568" s="3"/>
    </row>
    <row r="3569" spans="1:12">
      <c r="A3569" s="37">
        <v>12198</v>
      </c>
      <c r="B3569" s="7" t="s">
        <v>137</v>
      </c>
      <c r="C3569" s="31" t="s">
        <v>2763</v>
      </c>
      <c r="D3569" s="610" t="str">
        <f t="shared" si="282"/>
        <v>Фото</v>
      </c>
      <c r="E3569" s="265" t="s">
        <v>351</v>
      </c>
      <c r="F3569" s="65">
        <v>3</v>
      </c>
      <c r="G3569" s="48">
        <f t="shared" si="285"/>
        <v>111.89999999999999</v>
      </c>
      <c r="H3569" s="75"/>
      <c r="I3569" s="47">
        <f t="shared" si="286"/>
        <v>0</v>
      </c>
      <c r="J3569" s="47" t="s">
        <v>8318</v>
      </c>
      <c r="K3569" s="610"/>
      <c r="L3569" s="3"/>
    </row>
    <row r="3570" spans="1:12">
      <c r="A3570" s="37">
        <v>12199</v>
      </c>
      <c r="B3570" s="7" t="s">
        <v>137</v>
      </c>
      <c r="C3570" s="31" t="s">
        <v>2595</v>
      </c>
      <c r="D3570" s="610" t="str">
        <f t="shared" si="282"/>
        <v>Фото</v>
      </c>
      <c r="E3570" s="265" t="s">
        <v>351</v>
      </c>
      <c r="F3570" s="65">
        <v>5.5</v>
      </c>
      <c r="G3570" s="48">
        <f t="shared" si="285"/>
        <v>205.14999999999998</v>
      </c>
      <c r="H3570" s="75"/>
      <c r="I3570" s="47">
        <f t="shared" si="286"/>
        <v>0</v>
      </c>
      <c r="J3570" s="47" t="s">
        <v>8319</v>
      </c>
      <c r="K3570" s="610"/>
      <c r="L3570" s="3"/>
    </row>
    <row r="3571" spans="1:12">
      <c r="A3571" s="37">
        <v>12590</v>
      </c>
      <c r="B3571" s="7" t="s">
        <v>137</v>
      </c>
      <c r="C3571" s="31" t="s">
        <v>2595</v>
      </c>
      <c r="D3571" s="610" t="str">
        <f t="shared" si="282"/>
        <v>Фото</v>
      </c>
      <c r="E3571" s="265" t="s">
        <v>351</v>
      </c>
      <c r="F3571" s="65">
        <v>5.5</v>
      </c>
      <c r="G3571" s="48">
        <f t="shared" si="285"/>
        <v>205.14999999999998</v>
      </c>
      <c r="H3571" s="75"/>
      <c r="I3571" s="47">
        <f t="shared" si="286"/>
        <v>0</v>
      </c>
      <c r="J3571" s="47" t="s">
        <v>8320</v>
      </c>
      <c r="K3571" s="610"/>
      <c r="L3571" s="3"/>
    </row>
    <row r="3572" spans="1:12">
      <c r="A3572" s="37">
        <v>12195</v>
      </c>
      <c r="B3572" s="7" t="s">
        <v>137</v>
      </c>
      <c r="C3572" s="31" t="s">
        <v>2822</v>
      </c>
      <c r="D3572" s="610" t="str">
        <f t="shared" si="282"/>
        <v>Фото</v>
      </c>
      <c r="E3572" s="569" t="s">
        <v>134</v>
      </c>
      <c r="F3572" s="65">
        <v>9</v>
      </c>
      <c r="G3572" s="48">
        <f t="shared" si="285"/>
        <v>335.7</v>
      </c>
      <c r="H3572" s="75"/>
      <c r="I3572" s="47">
        <f t="shared" si="286"/>
        <v>0</v>
      </c>
      <c r="J3572" s="47" t="s">
        <v>8315</v>
      </c>
      <c r="K3572" s="610"/>
      <c r="L3572" s="3"/>
    </row>
    <row r="3573" spans="1:12">
      <c r="A3573" s="37">
        <v>12093</v>
      </c>
      <c r="B3573" s="7" t="s">
        <v>137</v>
      </c>
      <c r="C3573" s="476" t="s">
        <v>2486</v>
      </c>
      <c r="D3573" s="610" t="str">
        <f t="shared" si="282"/>
        <v>Фото</v>
      </c>
      <c r="E3573" s="265" t="s">
        <v>351</v>
      </c>
      <c r="F3573" s="65">
        <v>14</v>
      </c>
      <c r="G3573" s="48">
        <f t="shared" si="285"/>
        <v>522.19999999999993</v>
      </c>
      <c r="H3573" s="75"/>
      <c r="I3573" s="47">
        <f t="shared" si="286"/>
        <v>0</v>
      </c>
      <c r="J3573" s="47" t="s">
        <v>8218</v>
      </c>
      <c r="K3573" s="610"/>
      <c r="L3573" s="3"/>
    </row>
    <row r="3574" spans="1:12">
      <c r="A3574" s="37">
        <v>12107</v>
      </c>
      <c r="B3574" s="7" t="s">
        <v>137</v>
      </c>
      <c r="C3574" s="476" t="s">
        <v>2506</v>
      </c>
      <c r="D3574" s="610" t="str">
        <f t="shared" si="282"/>
        <v>Фото</v>
      </c>
      <c r="E3574" s="346" t="s">
        <v>351</v>
      </c>
      <c r="F3574" s="65">
        <v>12</v>
      </c>
      <c r="G3574" s="48">
        <f t="shared" si="285"/>
        <v>447.59999999999997</v>
      </c>
      <c r="H3574" s="75"/>
      <c r="I3574" s="47">
        <f t="shared" si="286"/>
        <v>0</v>
      </c>
      <c r="J3574" s="47" t="s">
        <v>8232</v>
      </c>
      <c r="K3574" s="610"/>
      <c r="L3574" s="3"/>
    </row>
    <row r="3575" spans="1:12">
      <c r="A3575" s="37">
        <v>12116</v>
      </c>
      <c r="B3575" s="7" t="s">
        <v>137</v>
      </c>
      <c r="C3575" s="476" t="s">
        <v>2511</v>
      </c>
      <c r="D3575" s="610" t="str">
        <f t="shared" si="282"/>
        <v>Фото</v>
      </c>
      <c r="E3575" s="265" t="s">
        <v>351</v>
      </c>
      <c r="F3575" s="65">
        <v>13</v>
      </c>
      <c r="G3575" s="48">
        <f t="shared" si="285"/>
        <v>484.9</v>
      </c>
      <c r="H3575" s="75"/>
      <c r="I3575" s="47">
        <f t="shared" si="286"/>
        <v>0</v>
      </c>
      <c r="J3575" s="47" t="s">
        <v>8240</v>
      </c>
      <c r="K3575" s="610"/>
      <c r="L3575" s="3"/>
    </row>
    <row r="3576" spans="1:12">
      <c r="A3576" s="37">
        <v>11028</v>
      </c>
      <c r="B3576" s="7" t="s">
        <v>137</v>
      </c>
      <c r="C3576" s="31" t="s">
        <v>2764</v>
      </c>
      <c r="D3576" s="610" t="str">
        <f t="shared" si="282"/>
        <v>Фото</v>
      </c>
      <c r="E3576" s="265" t="s">
        <v>351</v>
      </c>
      <c r="F3576" s="65">
        <v>0.35</v>
      </c>
      <c r="G3576" s="48">
        <f t="shared" si="285"/>
        <v>13.054999999999998</v>
      </c>
      <c r="H3576" s="75"/>
      <c r="I3576" s="47">
        <f t="shared" si="286"/>
        <v>0</v>
      </c>
      <c r="J3576" s="47" t="s">
        <v>6627</v>
      </c>
      <c r="K3576" s="610"/>
      <c r="L3576" s="3"/>
    </row>
    <row r="3577" spans="1:12">
      <c r="A3577" s="37">
        <v>11364</v>
      </c>
      <c r="B3577" s="7" t="s">
        <v>137</v>
      </c>
      <c r="C3577" s="31" t="s">
        <v>653</v>
      </c>
      <c r="D3577" s="610" t="str">
        <f t="shared" si="282"/>
        <v>Фото</v>
      </c>
      <c r="E3577" s="265" t="s">
        <v>351</v>
      </c>
      <c r="F3577" s="65">
        <v>0.4</v>
      </c>
      <c r="G3577" s="48">
        <f t="shared" si="285"/>
        <v>14.92</v>
      </c>
      <c r="H3577" s="75"/>
      <c r="I3577" s="47">
        <f t="shared" si="286"/>
        <v>0</v>
      </c>
      <c r="J3577" s="47" t="s">
        <v>6626</v>
      </c>
      <c r="K3577" s="610"/>
      <c r="L3577" s="3"/>
    </row>
    <row r="3578" spans="1:12">
      <c r="A3578" s="37">
        <v>12059</v>
      </c>
      <c r="B3578" s="7" t="s">
        <v>137</v>
      </c>
      <c r="C3578" s="31" t="s">
        <v>2462</v>
      </c>
      <c r="D3578" s="610" t="str">
        <f t="shared" si="282"/>
        <v>Фото</v>
      </c>
      <c r="E3578" s="265" t="s">
        <v>351</v>
      </c>
      <c r="F3578" s="65">
        <v>0.35</v>
      </c>
      <c r="G3578" s="48">
        <f t="shared" si="285"/>
        <v>13.054999999999998</v>
      </c>
      <c r="H3578" s="75"/>
      <c r="I3578" s="47">
        <f t="shared" si="286"/>
        <v>0</v>
      </c>
      <c r="J3578" s="47" t="s">
        <v>8085</v>
      </c>
      <c r="K3578" s="610"/>
      <c r="L3578" s="3"/>
    </row>
    <row r="3579" spans="1:12">
      <c r="A3579" s="37">
        <v>12705</v>
      </c>
      <c r="B3579" s="7" t="s">
        <v>137</v>
      </c>
      <c r="C3579" s="31" t="s">
        <v>2462</v>
      </c>
      <c r="D3579" s="610" t="str">
        <f t="shared" si="282"/>
        <v>Фото</v>
      </c>
      <c r="E3579" s="265" t="s">
        <v>351</v>
      </c>
      <c r="F3579" s="65">
        <v>0.4</v>
      </c>
      <c r="G3579" s="48">
        <f t="shared" si="285"/>
        <v>14.92</v>
      </c>
      <c r="H3579" s="75"/>
      <c r="I3579" s="47">
        <f t="shared" si="286"/>
        <v>0</v>
      </c>
      <c r="J3579" s="47" t="s">
        <v>8425</v>
      </c>
      <c r="K3579" s="610"/>
      <c r="L3579" s="3"/>
    </row>
    <row r="3580" spans="1:12">
      <c r="A3580" s="37">
        <v>11742</v>
      </c>
      <c r="B3580" s="7" t="s">
        <v>137</v>
      </c>
      <c r="C3580" s="31" t="s">
        <v>1763</v>
      </c>
      <c r="D3580" s="610" t="str">
        <f t="shared" si="282"/>
        <v>Фото</v>
      </c>
      <c r="E3580" s="265" t="s">
        <v>351</v>
      </c>
      <c r="F3580" s="65">
        <v>18</v>
      </c>
      <c r="G3580" s="48">
        <f t="shared" si="285"/>
        <v>671.4</v>
      </c>
      <c r="H3580" s="75"/>
      <c r="I3580" s="47">
        <f t="shared" si="286"/>
        <v>0</v>
      </c>
      <c r="J3580" s="47" t="s">
        <v>7436</v>
      </c>
      <c r="K3580" s="610"/>
      <c r="L3580" s="3"/>
    </row>
    <row r="3581" spans="1:12">
      <c r="A3581" s="37">
        <v>11046</v>
      </c>
      <c r="B3581" s="7" t="s">
        <v>137</v>
      </c>
      <c r="C3581" s="31" t="s">
        <v>390</v>
      </c>
      <c r="D3581" s="610" t="str">
        <f t="shared" si="282"/>
        <v>Фото</v>
      </c>
      <c r="E3581" s="573" t="s">
        <v>134</v>
      </c>
      <c r="F3581" s="65">
        <v>24</v>
      </c>
      <c r="G3581" s="48">
        <f t="shared" si="285"/>
        <v>895.19999999999993</v>
      </c>
      <c r="H3581" s="75"/>
      <c r="I3581" s="47">
        <f t="shared" si="286"/>
        <v>0</v>
      </c>
      <c r="J3581" s="47" t="s">
        <v>8202</v>
      </c>
      <c r="K3581" s="610"/>
      <c r="L3581" s="3"/>
    </row>
    <row r="3582" spans="1:12">
      <c r="A3582" s="37">
        <v>12878</v>
      </c>
      <c r="B3582" s="7" t="s">
        <v>137</v>
      </c>
      <c r="C3582" s="31" t="s">
        <v>3009</v>
      </c>
      <c r="D3582" s="610" t="str">
        <f t="shared" si="282"/>
        <v>Фото</v>
      </c>
      <c r="E3582" s="265" t="s">
        <v>351</v>
      </c>
      <c r="F3582" s="65">
        <v>0.35</v>
      </c>
      <c r="G3582" s="48">
        <f t="shared" si="285"/>
        <v>13.054999999999998</v>
      </c>
      <c r="H3582" s="75"/>
      <c r="I3582" s="47">
        <f t="shared" si="286"/>
        <v>0</v>
      </c>
      <c r="J3582" s="47" t="s">
        <v>8610</v>
      </c>
      <c r="K3582" s="610"/>
      <c r="L3582" s="3"/>
    </row>
    <row r="3583" spans="1:12">
      <c r="A3583" s="37">
        <v>12879</v>
      </c>
      <c r="B3583" s="7" t="s">
        <v>137</v>
      </c>
      <c r="C3583" s="31" t="s">
        <v>3009</v>
      </c>
      <c r="D3583" s="610" t="str">
        <f t="shared" si="282"/>
        <v>Фото</v>
      </c>
      <c r="E3583" s="265" t="s">
        <v>351</v>
      </c>
      <c r="F3583" s="65">
        <v>0.35</v>
      </c>
      <c r="G3583" s="48">
        <f t="shared" si="285"/>
        <v>13.054999999999998</v>
      </c>
      <c r="H3583" s="75"/>
      <c r="I3583" s="47">
        <f t="shared" si="286"/>
        <v>0</v>
      </c>
      <c r="J3583" s="47" t="s">
        <v>8611</v>
      </c>
      <c r="K3583" s="610"/>
      <c r="L3583" s="3"/>
    </row>
    <row r="3584" spans="1:12">
      <c r="A3584" s="6">
        <v>12508</v>
      </c>
      <c r="B3584" s="487" t="s">
        <v>137</v>
      </c>
      <c r="C3584" s="31" t="s">
        <v>3008</v>
      </c>
      <c r="D3584" s="610" t="str">
        <f t="shared" si="282"/>
        <v>Фото</v>
      </c>
      <c r="E3584" s="533" t="s">
        <v>134</v>
      </c>
      <c r="F3584" s="49">
        <v>0.35</v>
      </c>
      <c r="G3584" s="48">
        <f t="shared" si="285"/>
        <v>13.054999999999998</v>
      </c>
      <c r="H3584" s="75"/>
      <c r="I3584" s="47">
        <f t="shared" si="286"/>
        <v>0</v>
      </c>
      <c r="J3584" s="47" t="s">
        <v>6625</v>
      </c>
      <c r="K3584" s="610"/>
      <c r="L3584" s="3"/>
    </row>
    <row r="3585" spans="1:12">
      <c r="A3585" s="6">
        <v>12877</v>
      </c>
      <c r="B3585" s="487" t="s">
        <v>137</v>
      </c>
      <c r="C3585" s="31" t="s">
        <v>3008</v>
      </c>
      <c r="D3585" s="610" t="str">
        <f t="shared" si="282"/>
        <v>Фото</v>
      </c>
      <c r="E3585" s="533" t="s">
        <v>134</v>
      </c>
      <c r="F3585" s="49">
        <v>0.35</v>
      </c>
      <c r="G3585" s="48">
        <f t="shared" si="285"/>
        <v>13.054999999999998</v>
      </c>
      <c r="H3585" s="75"/>
      <c r="I3585" s="47">
        <f t="shared" si="286"/>
        <v>0</v>
      </c>
      <c r="J3585" s="47" t="s">
        <v>8609</v>
      </c>
      <c r="K3585" s="610"/>
      <c r="L3585" s="3"/>
    </row>
    <row r="3586" spans="1:12">
      <c r="A3586" s="6">
        <v>40368</v>
      </c>
      <c r="B3586" s="99" t="s">
        <v>137</v>
      </c>
      <c r="C3586" s="31" t="s">
        <v>432</v>
      </c>
      <c r="D3586" s="610" t="str">
        <f t="shared" si="282"/>
        <v>Фото</v>
      </c>
      <c r="E3586" s="239" t="s">
        <v>351</v>
      </c>
      <c r="F3586" s="49">
        <v>0.8</v>
      </c>
      <c r="G3586" s="48">
        <f t="shared" si="285"/>
        <v>29.84</v>
      </c>
      <c r="H3586" s="75"/>
      <c r="I3586" s="47">
        <f t="shared" si="286"/>
        <v>0</v>
      </c>
      <c r="J3586" s="47" t="s">
        <v>6624</v>
      </c>
      <c r="K3586" s="610"/>
      <c r="L3586" s="3"/>
    </row>
    <row r="3587" spans="1:12">
      <c r="A3587" s="6">
        <v>11045</v>
      </c>
      <c r="B3587" s="315" t="s">
        <v>133</v>
      </c>
      <c r="C3587" s="17" t="s">
        <v>2798</v>
      </c>
      <c r="D3587" s="610" t="str">
        <f t="shared" si="282"/>
        <v>Фото</v>
      </c>
      <c r="E3587" s="239" t="s">
        <v>351</v>
      </c>
      <c r="F3587" s="49">
        <v>8</v>
      </c>
      <c r="G3587" s="48">
        <f t="shared" si="285"/>
        <v>298.39999999999998</v>
      </c>
      <c r="H3587" s="75"/>
      <c r="I3587" s="47">
        <f t="shared" si="286"/>
        <v>0</v>
      </c>
      <c r="J3587" s="47" t="s">
        <v>6589</v>
      </c>
      <c r="K3587" s="610"/>
      <c r="L3587" s="3"/>
    </row>
    <row r="3588" spans="1:12">
      <c r="A3588" s="37">
        <v>40395</v>
      </c>
      <c r="B3588" s="348" t="s">
        <v>32</v>
      </c>
      <c r="C3588" s="18" t="s">
        <v>4067</v>
      </c>
      <c r="D3588" s="610" t="str">
        <f t="shared" si="282"/>
        <v>Фото</v>
      </c>
      <c r="E3588" s="235" t="s">
        <v>351</v>
      </c>
      <c r="F3588" s="65">
        <v>9</v>
      </c>
      <c r="G3588" s="48">
        <f t="shared" si="285"/>
        <v>335.7</v>
      </c>
      <c r="H3588" s="77"/>
      <c r="I3588" s="47">
        <f t="shared" si="286"/>
        <v>0</v>
      </c>
      <c r="J3588" s="47" t="s">
        <v>6588</v>
      </c>
      <c r="K3588" s="610"/>
      <c r="L3588" s="3"/>
    </row>
    <row r="3589" spans="1:12">
      <c r="A3589" s="37">
        <v>12161</v>
      </c>
      <c r="B3589" s="2" t="s">
        <v>137</v>
      </c>
      <c r="C3589" s="481" t="s">
        <v>2555</v>
      </c>
      <c r="D3589" s="610" t="str">
        <f t="shared" si="282"/>
        <v>Фото</v>
      </c>
      <c r="E3589" s="235" t="s">
        <v>351</v>
      </c>
      <c r="F3589" s="65">
        <v>0.5</v>
      </c>
      <c r="G3589" s="48">
        <f t="shared" si="285"/>
        <v>18.649999999999999</v>
      </c>
      <c r="H3589" s="77"/>
      <c r="I3589" s="47">
        <f t="shared" si="286"/>
        <v>0</v>
      </c>
      <c r="J3589" s="47" t="s">
        <v>8279</v>
      </c>
      <c r="K3589" s="610"/>
      <c r="L3589" s="3"/>
    </row>
    <row r="3590" spans="1:12">
      <c r="A3590" s="37">
        <v>11986</v>
      </c>
      <c r="B3590" s="2" t="s">
        <v>137</v>
      </c>
      <c r="C3590" s="18" t="s">
        <v>2420</v>
      </c>
      <c r="D3590" s="610" t="str">
        <f t="shared" si="282"/>
        <v>Фото</v>
      </c>
      <c r="E3590" s="346" t="s">
        <v>351</v>
      </c>
      <c r="F3590" s="65">
        <v>2.5</v>
      </c>
      <c r="G3590" s="48">
        <f t="shared" si="285"/>
        <v>93.25</v>
      </c>
      <c r="H3590" s="77"/>
      <c r="I3590" s="47">
        <f t="shared" si="286"/>
        <v>0</v>
      </c>
      <c r="J3590" s="47" t="s">
        <v>7949</v>
      </c>
      <c r="K3590" s="610"/>
      <c r="L3590" s="3"/>
    </row>
    <row r="3591" spans="1:12">
      <c r="A3591" s="6">
        <v>17206</v>
      </c>
      <c r="B3591" s="7" t="s">
        <v>137</v>
      </c>
      <c r="C3591" s="17" t="s">
        <v>3458</v>
      </c>
      <c r="D3591" s="610" t="str">
        <f t="shared" ref="D3591:D3654" si="287">HYPERLINK(J3591,"Фото")</f>
        <v>Фото</v>
      </c>
      <c r="E3591" s="239" t="s">
        <v>351</v>
      </c>
      <c r="F3591" s="49">
        <v>0.8</v>
      </c>
      <c r="G3591" s="48">
        <f t="shared" si="285"/>
        <v>29.84</v>
      </c>
      <c r="H3591" s="75"/>
      <c r="I3591" s="47">
        <f t="shared" si="286"/>
        <v>0</v>
      </c>
      <c r="J3591" s="47" t="s">
        <v>6620</v>
      </c>
      <c r="K3591" s="610"/>
      <c r="L3591" s="3"/>
    </row>
    <row r="3592" spans="1:12">
      <c r="A3592" s="6">
        <v>17208</v>
      </c>
      <c r="B3592" s="7" t="s">
        <v>137</v>
      </c>
      <c r="C3592" s="31" t="s">
        <v>450</v>
      </c>
      <c r="D3592" s="610" t="str">
        <f t="shared" si="287"/>
        <v>Фото</v>
      </c>
      <c r="E3592" s="239" t="s">
        <v>351</v>
      </c>
      <c r="F3592" s="49">
        <v>1</v>
      </c>
      <c r="G3592" s="48">
        <f t="shared" si="285"/>
        <v>37.299999999999997</v>
      </c>
      <c r="H3592" s="75"/>
      <c r="I3592" s="47">
        <f t="shared" si="286"/>
        <v>0</v>
      </c>
      <c r="J3592" s="47" t="s">
        <v>6621</v>
      </c>
      <c r="K3592" s="610"/>
      <c r="L3592" s="3"/>
    </row>
    <row r="3593" spans="1:12">
      <c r="A3593" s="6">
        <v>17212</v>
      </c>
      <c r="B3593" s="7" t="s">
        <v>137</v>
      </c>
      <c r="C3593" s="31" t="s">
        <v>3459</v>
      </c>
      <c r="D3593" s="610" t="str">
        <f t="shared" si="287"/>
        <v>Фото</v>
      </c>
      <c r="E3593" s="239" t="s">
        <v>351</v>
      </c>
      <c r="F3593" s="49">
        <v>1</v>
      </c>
      <c r="G3593" s="48">
        <f t="shared" si="285"/>
        <v>37.299999999999997</v>
      </c>
      <c r="H3593" s="75"/>
      <c r="I3593" s="47">
        <f t="shared" si="286"/>
        <v>0</v>
      </c>
      <c r="J3593" s="47" t="s">
        <v>6619</v>
      </c>
      <c r="K3593" s="610"/>
      <c r="L3593" s="3"/>
    </row>
    <row r="3594" spans="1:12">
      <c r="A3594" s="6">
        <v>12995</v>
      </c>
      <c r="B3594" s="7" t="s">
        <v>137</v>
      </c>
      <c r="C3594" s="31" t="s">
        <v>3460</v>
      </c>
      <c r="D3594" s="610" t="str">
        <f t="shared" si="287"/>
        <v>Фото</v>
      </c>
      <c r="E3594" s="239" t="s">
        <v>351</v>
      </c>
      <c r="F3594" s="49">
        <v>0.8</v>
      </c>
      <c r="G3594" s="48">
        <f t="shared" si="285"/>
        <v>29.84</v>
      </c>
      <c r="H3594" s="75"/>
      <c r="I3594" s="47">
        <f t="shared" si="286"/>
        <v>0</v>
      </c>
      <c r="J3594" s="47" t="s">
        <v>8716</v>
      </c>
      <c r="K3594" s="610"/>
      <c r="L3594" s="3"/>
    </row>
    <row r="3595" spans="1:12">
      <c r="A3595" s="6">
        <v>12701</v>
      </c>
      <c r="B3595" s="7" t="s">
        <v>137</v>
      </c>
      <c r="C3595" s="31" t="s">
        <v>4155</v>
      </c>
      <c r="D3595" s="610" t="str">
        <f t="shared" si="287"/>
        <v>Фото</v>
      </c>
      <c r="E3595" s="239" t="s">
        <v>351</v>
      </c>
      <c r="F3595" s="49">
        <v>45</v>
      </c>
      <c r="G3595" s="48">
        <f t="shared" si="285"/>
        <v>1678.4999999999998</v>
      </c>
      <c r="H3595" s="75"/>
      <c r="I3595" s="47">
        <f t="shared" si="286"/>
        <v>0</v>
      </c>
      <c r="J3595" s="47" t="s">
        <v>8421</v>
      </c>
      <c r="K3595" s="610"/>
      <c r="L3595" s="3"/>
    </row>
    <row r="3596" spans="1:12">
      <c r="A3596" s="6">
        <v>28395</v>
      </c>
      <c r="B3596" s="7" t="s">
        <v>137</v>
      </c>
      <c r="C3596" s="31" t="s">
        <v>560</v>
      </c>
      <c r="D3596" s="610" t="str">
        <f t="shared" si="287"/>
        <v>Фото</v>
      </c>
      <c r="E3596" s="239" t="s">
        <v>351</v>
      </c>
      <c r="F3596" s="49">
        <v>1.8</v>
      </c>
      <c r="G3596" s="48">
        <f t="shared" ref="G3596:G3627" si="288">I$2*F3596</f>
        <v>67.14</v>
      </c>
      <c r="H3596" s="75"/>
      <c r="I3596" s="47">
        <f t="shared" ref="I3596:I3627" si="289">F3596*H3596</f>
        <v>0</v>
      </c>
      <c r="J3596" s="47" t="s">
        <v>6618</v>
      </c>
      <c r="K3596" s="610"/>
      <c r="L3596" s="3"/>
    </row>
    <row r="3597" spans="1:12">
      <c r="A3597" s="8">
        <v>12622</v>
      </c>
      <c r="B3597" s="2" t="s">
        <v>137</v>
      </c>
      <c r="C3597" s="32" t="s">
        <v>2638</v>
      </c>
      <c r="D3597" s="610" t="str">
        <f t="shared" si="287"/>
        <v>Фото</v>
      </c>
      <c r="E3597" s="227" t="s">
        <v>351</v>
      </c>
      <c r="F3597" s="51">
        <v>16</v>
      </c>
      <c r="G3597" s="48">
        <f t="shared" si="288"/>
        <v>596.79999999999995</v>
      </c>
      <c r="H3597" s="77"/>
      <c r="I3597" s="47">
        <f t="shared" si="289"/>
        <v>0</v>
      </c>
      <c r="J3597" s="47" t="s">
        <v>8351</v>
      </c>
      <c r="K3597" s="610"/>
    </row>
    <row r="3598" spans="1:12">
      <c r="A3598" s="6">
        <v>12846</v>
      </c>
      <c r="B3598" s="7" t="s">
        <v>137</v>
      </c>
      <c r="C3598" s="31" t="s">
        <v>613</v>
      </c>
      <c r="D3598" s="610" t="str">
        <f t="shared" si="287"/>
        <v>Фото</v>
      </c>
      <c r="E3598" s="239" t="s">
        <v>351</v>
      </c>
      <c r="F3598" s="49">
        <v>5</v>
      </c>
      <c r="G3598" s="48">
        <f t="shared" si="288"/>
        <v>186.5</v>
      </c>
      <c r="H3598" s="75"/>
      <c r="I3598" s="47">
        <f t="shared" si="289"/>
        <v>0</v>
      </c>
      <c r="J3598" s="47" t="s">
        <v>8592</v>
      </c>
      <c r="K3598" s="610"/>
      <c r="L3598" s="3"/>
    </row>
    <row r="3599" spans="1:12">
      <c r="A3599" s="6">
        <v>11697</v>
      </c>
      <c r="B3599" s="7" t="s">
        <v>137</v>
      </c>
      <c r="C3599" s="31" t="s">
        <v>796</v>
      </c>
      <c r="D3599" s="610" t="str">
        <f t="shared" si="287"/>
        <v>Фото</v>
      </c>
      <c r="E3599" s="228" t="s">
        <v>351</v>
      </c>
      <c r="F3599" s="49">
        <v>15</v>
      </c>
      <c r="G3599" s="48">
        <f t="shared" si="288"/>
        <v>559.5</v>
      </c>
      <c r="H3599" s="75"/>
      <c r="I3599" s="47">
        <f t="shared" si="289"/>
        <v>0</v>
      </c>
      <c r="J3599" s="47" t="s">
        <v>6997</v>
      </c>
      <c r="K3599" s="610"/>
      <c r="L3599" s="3"/>
    </row>
    <row r="3600" spans="1:12">
      <c r="A3600" s="6">
        <v>11698</v>
      </c>
      <c r="B3600" s="7" t="s">
        <v>137</v>
      </c>
      <c r="C3600" s="31" t="s">
        <v>797</v>
      </c>
      <c r="D3600" s="610" t="str">
        <f t="shared" si="287"/>
        <v>Фото</v>
      </c>
      <c r="E3600" s="228" t="s">
        <v>351</v>
      </c>
      <c r="F3600" s="49">
        <v>15</v>
      </c>
      <c r="G3600" s="48">
        <f t="shared" si="288"/>
        <v>559.5</v>
      </c>
      <c r="H3600" s="75"/>
      <c r="I3600" s="47">
        <f t="shared" si="289"/>
        <v>0</v>
      </c>
      <c r="J3600" s="47" t="s">
        <v>6998</v>
      </c>
      <c r="K3600" s="610"/>
      <c r="L3600" s="3"/>
    </row>
    <row r="3601" spans="1:12">
      <c r="A3601" s="6">
        <v>11699</v>
      </c>
      <c r="B3601" s="7" t="s">
        <v>137</v>
      </c>
      <c r="C3601" s="31" t="s">
        <v>798</v>
      </c>
      <c r="D3601" s="610" t="str">
        <f t="shared" si="287"/>
        <v>Фото</v>
      </c>
      <c r="E3601" s="228" t="s">
        <v>351</v>
      </c>
      <c r="F3601" s="49">
        <v>15</v>
      </c>
      <c r="G3601" s="48">
        <f t="shared" si="288"/>
        <v>559.5</v>
      </c>
      <c r="H3601" s="75"/>
      <c r="I3601" s="47">
        <f t="shared" si="289"/>
        <v>0</v>
      </c>
      <c r="J3601" s="47" t="s">
        <v>6999</v>
      </c>
      <c r="K3601" s="610"/>
      <c r="L3601" s="3"/>
    </row>
    <row r="3602" spans="1:12">
      <c r="A3602" s="37">
        <v>11065</v>
      </c>
      <c r="B3602" s="7" t="s">
        <v>137</v>
      </c>
      <c r="C3602" s="21" t="s">
        <v>443</v>
      </c>
      <c r="D3602" s="610" t="str">
        <f t="shared" si="287"/>
        <v>Фото</v>
      </c>
      <c r="E3602" s="239" t="s">
        <v>351</v>
      </c>
      <c r="F3602" s="49">
        <v>5</v>
      </c>
      <c r="G3602" s="48">
        <f t="shared" si="288"/>
        <v>186.5</v>
      </c>
      <c r="H3602" s="77"/>
      <c r="I3602" s="47">
        <f t="shared" si="289"/>
        <v>0</v>
      </c>
      <c r="J3602" s="47" t="s">
        <v>6596</v>
      </c>
      <c r="K3602" s="610"/>
      <c r="L3602" s="3"/>
    </row>
    <row r="3603" spans="1:12">
      <c r="A3603" s="37">
        <v>11064</v>
      </c>
      <c r="B3603" s="7" t="s">
        <v>137</v>
      </c>
      <c r="C3603" s="512" t="s">
        <v>558</v>
      </c>
      <c r="D3603" s="610" t="str">
        <f t="shared" si="287"/>
        <v>Фото</v>
      </c>
      <c r="E3603" s="239" t="s">
        <v>351</v>
      </c>
      <c r="F3603" s="49">
        <v>4.5</v>
      </c>
      <c r="G3603" s="48">
        <f t="shared" si="288"/>
        <v>167.85</v>
      </c>
      <c r="H3603" s="77"/>
      <c r="I3603" s="47">
        <f t="shared" si="289"/>
        <v>0</v>
      </c>
      <c r="J3603" s="47" t="s">
        <v>6595</v>
      </c>
      <c r="K3603" s="610"/>
      <c r="L3603" s="3"/>
    </row>
    <row r="3604" spans="1:12">
      <c r="A3604" s="37">
        <v>17241</v>
      </c>
      <c r="B3604" s="7" t="s">
        <v>137</v>
      </c>
      <c r="C3604" s="21" t="s">
        <v>451</v>
      </c>
      <c r="D3604" s="610" t="str">
        <f t="shared" si="287"/>
        <v>Фото</v>
      </c>
      <c r="E3604" s="571" t="s">
        <v>134</v>
      </c>
      <c r="F3604" s="49">
        <v>3.5</v>
      </c>
      <c r="G3604" s="48">
        <f t="shared" si="288"/>
        <v>130.54999999999998</v>
      </c>
      <c r="H3604" s="77"/>
      <c r="I3604" s="47">
        <f t="shared" si="289"/>
        <v>0</v>
      </c>
      <c r="J3604" s="47" t="s">
        <v>6597</v>
      </c>
      <c r="K3604" s="610"/>
      <c r="L3604" s="3"/>
    </row>
    <row r="3605" spans="1:12">
      <c r="A3605" s="37">
        <v>17240</v>
      </c>
      <c r="B3605" s="7" t="s">
        <v>137</v>
      </c>
      <c r="C3605" s="21" t="s">
        <v>428</v>
      </c>
      <c r="D3605" s="610" t="str">
        <f t="shared" si="287"/>
        <v>Фото</v>
      </c>
      <c r="E3605" s="533" t="s">
        <v>134</v>
      </c>
      <c r="F3605" s="49">
        <v>3.5</v>
      </c>
      <c r="G3605" s="48">
        <f t="shared" si="288"/>
        <v>130.54999999999998</v>
      </c>
      <c r="H3605" s="77"/>
      <c r="I3605" s="47">
        <f t="shared" si="289"/>
        <v>0</v>
      </c>
      <c r="J3605" s="47" t="s">
        <v>6598</v>
      </c>
      <c r="K3605" s="610"/>
      <c r="L3605" s="3"/>
    </row>
    <row r="3606" spans="1:12">
      <c r="A3606" s="37">
        <v>17239</v>
      </c>
      <c r="B3606" s="7" t="s">
        <v>137</v>
      </c>
      <c r="C3606" s="21" t="s">
        <v>2909</v>
      </c>
      <c r="D3606" s="610" t="str">
        <f t="shared" si="287"/>
        <v>Фото</v>
      </c>
      <c r="E3606" s="533" t="s">
        <v>4373</v>
      </c>
      <c r="F3606" s="49">
        <v>4.5</v>
      </c>
      <c r="G3606" s="48">
        <f t="shared" si="288"/>
        <v>167.85</v>
      </c>
      <c r="H3606" s="77"/>
      <c r="I3606" s="47">
        <f t="shared" si="289"/>
        <v>0</v>
      </c>
      <c r="J3606" s="47" t="s">
        <v>6599</v>
      </c>
      <c r="K3606" s="610"/>
      <c r="L3606" s="3"/>
    </row>
    <row r="3607" spans="1:12">
      <c r="A3607" s="37">
        <v>17236</v>
      </c>
      <c r="B3607" s="7" t="s">
        <v>137</v>
      </c>
      <c r="C3607" s="21" t="s">
        <v>2869</v>
      </c>
      <c r="D3607" s="610" t="str">
        <f t="shared" si="287"/>
        <v>Фото</v>
      </c>
      <c r="E3607" s="239" t="s">
        <v>351</v>
      </c>
      <c r="F3607" s="49">
        <v>2.5</v>
      </c>
      <c r="G3607" s="48">
        <f t="shared" si="288"/>
        <v>93.25</v>
      </c>
      <c r="H3607" s="77"/>
      <c r="I3607" s="47">
        <f t="shared" si="289"/>
        <v>0</v>
      </c>
      <c r="J3607" s="47" t="s">
        <v>6600</v>
      </c>
      <c r="K3607" s="610"/>
      <c r="L3607" s="3"/>
    </row>
    <row r="3608" spans="1:12">
      <c r="A3608" s="37">
        <v>17235</v>
      </c>
      <c r="B3608" s="7" t="s">
        <v>137</v>
      </c>
      <c r="C3608" s="21" t="s">
        <v>452</v>
      </c>
      <c r="D3608" s="610" t="str">
        <f t="shared" si="287"/>
        <v>Фото</v>
      </c>
      <c r="E3608" s="533" t="s">
        <v>134</v>
      </c>
      <c r="F3608" s="49">
        <v>3</v>
      </c>
      <c r="G3608" s="48">
        <f t="shared" si="288"/>
        <v>111.89999999999999</v>
      </c>
      <c r="H3608" s="77"/>
      <c r="I3608" s="47">
        <f t="shared" si="289"/>
        <v>0</v>
      </c>
      <c r="J3608" s="47" t="s">
        <v>6601</v>
      </c>
      <c r="K3608" s="610"/>
      <c r="L3608" s="3"/>
    </row>
    <row r="3609" spans="1:12">
      <c r="A3609" s="37">
        <v>17232</v>
      </c>
      <c r="B3609" s="7" t="s">
        <v>137</v>
      </c>
      <c r="C3609" s="21" t="s">
        <v>453</v>
      </c>
      <c r="D3609" s="610" t="str">
        <f t="shared" si="287"/>
        <v>Фото</v>
      </c>
      <c r="E3609" s="239" t="s">
        <v>351</v>
      </c>
      <c r="F3609" s="49">
        <v>3</v>
      </c>
      <c r="G3609" s="48">
        <f t="shared" si="288"/>
        <v>111.89999999999999</v>
      </c>
      <c r="H3609" s="77"/>
      <c r="I3609" s="47">
        <f t="shared" si="289"/>
        <v>0</v>
      </c>
      <c r="J3609" s="47" t="s">
        <v>6602</v>
      </c>
      <c r="K3609" s="610"/>
      <c r="L3609" s="3"/>
    </row>
    <row r="3610" spans="1:12">
      <c r="A3610" s="37">
        <v>17231</v>
      </c>
      <c r="B3610" s="7" t="s">
        <v>137</v>
      </c>
      <c r="C3610" s="21" t="s">
        <v>429</v>
      </c>
      <c r="D3610" s="610" t="str">
        <f t="shared" si="287"/>
        <v>Фото</v>
      </c>
      <c r="E3610" s="239" t="s">
        <v>351</v>
      </c>
      <c r="F3610" s="49">
        <v>3</v>
      </c>
      <c r="G3610" s="48">
        <f t="shared" si="288"/>
        <v>111.89999999999999</v>
      </c>
      <c r="H3610" s="77"/>
      <c r="I3610" s="47">
        <f t="shared" si="289"/>
        <v>0</v>
      </c>
      <c r="J3610" s="47" t="s">
        <v>6603</v>
      </c>
      <c r="K3610" s="610"/>
      <c r="L3610" s="3"/>
    </row>
    <row r="3611" spans="1:12">
      <c r="A3611" s="37">
        <v>17230</v>
      </c>
      <c r="B3611" s="7" t="s">
        <v>137</v>
      </c>
      <c r="C3611" s="21" t="s">
        <v>430</v>
      </c>
      <c r="D3611" s="610" t="str">
        <f t="shared" si="287"/>
        <v>Фото</v>
      </c>
      <c r="E3611" s="569" t="s">
        <v>134</v>
      </c>
      <c r="F3611" s="49">
        <v>3.5</v>
      </c>
      <c r="G3611" s="48">
        <f t="shared" si="288"/>
        <v>130.54999999999998</v>
      </c>
      <c r="H3611" s="77"/>
      <c r="I3611" s="47">
        <f t="shared" si="289"/>
        <v>0</v>
      </c>
      <c r="J3611" s="47" t="s">
        <v>6604</v>
      </c>
      <c r="K3611" s="610"/>
      <c r="L3611" s="3"/>
    </row>
    <row r="3612" spans="1:12">
      <c r="A3612" s="37">
        <v>17249</v>
      </c>
      <c r="B3612" s="7" t="s">
        <v>137</v>
      </c>
      <c r="C3612" s="21" t="s">
        <v>431</v>
      </c>
      <c r="D3612" s="610" t="str">
        <f t="shared" si="287"/>
        <v>Фото</v>
      </c>
      <c r="E3612" s="352" t="s">
        <v>741</v>
      </c>
      <c r="F3612" s="49">
        <v>3.5</v>
      </c>
      <c r="G3612" s="48">
        <f t="shared" si="288"/>
        <v>130.54999999999998</v>
      </c>
      <c r="H3612" s="77"/>
      <c r="I3612" s="47">
        <f t="shared" si="289"/>
        <v>0</v>
      </c>
      <c r="J3612" s="47" t="s">
        <v>6605</v>
      </c>
      <c r="K3612" s="610"/>
      <c r="L3612" s="3"/>
    </row>
    <row r="3613" spans="1:12">
      <c r="A3613" s="37">
        <v>17248</v>
      </c>
      <c r="B3613" s="7" t="s">
        <v>137</v>
      </c>
      <c r="C3613" s="21" t="s">
        <v>652</v>
      </c>
      <c r="D3613" s="610" t="str">
        <f t="shared" si="287"/>
        <v>Фото</v>
      </c>
      <c r="E3613" s="533" t="s">
        <v>134</v>
      </c>
      <c r="F3613" s="49">
        <v>4.5</v>
      </c>
      <c r="G3613" s="48">
        <f t="shared" si="288"/>
        <v>167.85</v>
      </c>
      <c r="H3613" s="77"/>
      <c r="I3613" s="47">
        <f t="shared" si="289"/>
        <v>0</v>
      </c>
      <c r="J3613" s="47" t="s">
        <v>6606</v>
      </c>
      <c r="K3613" s="610"/>
      <c r="L3613" s="3"/>
    </row>
    <row r="3614" spans="1:12">
      <c r="A3614" s="37">
        <v>12848</v>
      </c>
      <c r="B3614" s="7" t="s">
        <v>137</v>
      </c>
      <c r="C3614" s="21" t="s">
        <v>2910</v>
      </c>
      <c r="D3614" s="610" t="str">
        <f t="shared" si="287"/>
        <v>Фото</v>
      </c>
      <c r="E3614" s="239" t="s">
        <v>351</v>
      </c>
      <c r="F3614" s="49">
        <v>4</v>
      </c>
      <c r="G3614" s="48">
        <f t="shared" si="288"/>
        <v>149.19999999999999</v>
      </c>
      <c r="H3614" s="77"/>
      <c r="I3614" s="47">
        <f t="shared" si="289"/>
        <v>0</v>
      </c>
      <c r="J3614" s="47" t="s">
        <v>8593</v>
      </c>
      <c r="K3614" s="610"/>
      <c r="L3614" s="3"/>
    </row>
    <row r="3615" spans="1:12">
      <c r="A3615" s="37">
        <v>12849</v>
      </c>
      <c r="B3615" s="7" t="s">
        <v>137</v>
      </c>
      <c r="C3615" s="21" t="s">
        <v>2911</v>
      </c>
      <c r="D3615" s="610" t="str">
        <f t="shared" si="287"/>
        <v>Фото</v>
      </c>
      <c r="E3615" s="533" t="s">
        <v>134</v>
      </c>
      <c r="F3615" s="49">
        <v>3</v>
      </c>
      <c r="G3615" s="48">
        <f t="shared" si="288"/>
        <v>111.89999999999999</v>
      </c>
      <c r="H3615" s="77"/>
      <c r="I3615" s="47">
        <f t="shared" si="289"/>
        <v>0</v>
      </c>
      <c r="J3615" s="47" t="s">
        <v>8594</v>
      </c>
      <c r="K3615" s="610"/>
      <c r="L3615" s="3"/>
    </row>
    <row r="3616" spans="1:12">
      <c r="A3616" s="37">
        <v>11674</v>
      </c>
      <c r="B3616" s="7" t="s">
        <v>137</v>
      </c>
      <c r="C3616" s="21" t="s">
        <v>786</v>
      </c>
      <c r="D3616" s="610" t="str">
        <f t="shared" si="287"/>
        <v>Фото</v>
      </c>
      <c r="E3616" s="601" t="s">
        <v>134</v>
      </c>
      <c r="F3616" s="49">
        <v>6.5</v>
      </c>
      <c r="G3616" s="48">
        <f t="shared" si="288"/>
        <v>242.45</v>
      </c>
      <c r="H3616" s="77"/>
      <c r="I3616" s="47">
        <f t="shared" si="289"/>
        <v>0</v>
      </c>
      <c r="J3616" s="47" t="s">
        <v>6594</v>
      </c>
      <c r="K3616" s="610"/>
      <c r="L3616" s="3"/>
    </row>
    <row r="3617" spans="1:12">
      <c r="A3617" s="37">
        <v>12152</v>
      </c>
      <c r="B3617" s="7" t="s">
        <v>137</v>
      </c>
      <c r="C3617" s="21" t="s">
        <v>2544</v>
      </c>
      <c r="D3617" s="610" t="str">
        <f t="shared" si="287"/>
        <v>Фото</v>
      </c>
      <c r="E3617" s="601" t="s">
        <v>134</v>
      </c>
      <c r="F3617" s="49">
        <v>6</v>
      </c>
      <c r="G3617" s="48">
        <f t="shared" si="288"/>
        <v>223.79999999999998</v>
      </c>
      <c r="H3617" s="77"/>
      <c r="I3617" s="47">
        <f t="shared" si="289"/>
        <v>0</v>
      </c>
      <c r="J3617" s="47" t="s">
        <v>8272</v>
      </c>
      <c r="K3617" s="610"/>
      <c r="L3617" s="3"/>
    </row>
    <row r="3618" spans="1:12">
      <c r="A3618" s="37">
        <v>28380</v>
      </c>
      <c r="B3618" s="7" t="s">
        <v>137</v>
      </c>
      <c r="C3618" s="21" t="s">
        <v>3363</v>
      </c>
      <c r="D3618" s="610" t="str">
        <f t="shared" si="287"/>
        <v>Фото</v>
      </c>
      <c r="E3618" s="601" t="s">
        <v>134</v>
      </c>
      <c r="F3618" s="49">
        <v>6</v>
      </c>
      <c r="G3618" s="48">
        <f t="shared" si="288"/>
        <v>223.79999999999998</v>
      </c>
      <c r="H3618" s="77"/>
      <c r="I3618" s="47">
        <f t="shared" si="289"/>
        <v>0</v>
      </c>
      <c r="J3618" s="47" t="s">
        <v>6590</v>
      </c>
      <c r="K3618" s="610"/>
      <c r="L3618" s="3"/>
    </row>
    <row r="3619" spans="1:12">
      <c r="A3619" s="37">
        <v>12109</v>
      </c>
      <c r="B3619" s="7" t="s">
        <v>137</v>
      </c>
      <c r="C3619" s="21" t="s">
        <v>2507</v>
      </c>
      <c r="D3619" s="610" t="str">
        <f t="shared" si="287"/>
        <v>Фото</v>
      </c>
      <c r="E3619" s="239" t="s">
        <v>351</v>
      </c>
      <c r="F3619" s="49">
        <v>7</v>
      </c>
      <c r="G3619" s="48">
        <f t="shared" si="288"/>
        <v>261.09999999999997</v>
      </c>
      <c r="H3619" s="77"/>
      <c r="I3619" s="47">
        <f t="shared" si="289"/>
        <v>0</v>
      </c>
      <c r="J3619" s="47" t="s">
        <v>8234</v>
      </c>
      <c r="K3619" s="610"/>
      <c r="L3619" s="3"/>
    </row>
    <row r="3620" spans="1:12">
      <c r="A3620" s="37">
        <v>40558</v>
      </c>
      <c r="B3620" s="7" t="s">
        <v>137</v>
      </c>
      <c r="C3620" s="21" t="s">
        <v>993</v>
      </c>
      <c r="D3620" s="610" t="str">
        <f t="shared" si="287"/>
        <v>Фото</v>
      </c>
      <c r="E3620" s="239" t="s">
        <v>351</v>
      </c>
      <c r="F3620" s="49">
        <v>3.5</v>
      </c>
      <c r="G3620" s="48">
        <f t="shared" si="288"/>
        <v>130.54999999999998</v>
      </c>
      <c r="H3620" s="77"/>
      <c r="I3620" s="47">
        <f t="shared" si="289"/>
        <v>0</v>
      </c>
      <c r="J3620" s="47" t="s">
        <v>6614</v>
      </c>
      <c r="K3620" s="610"/>
      <c r="L3620" s="3"/>
    </row>
    <row r="3621" spans="1:12">
      <c r="A3621" s="37">
        <v>11644</v>
      </c>
      <c r="B3621" s="466" t="s">
        <v>773</v>
      </c>
      <c r="C3621" s="21" t="s">
        <v>2774</v>
      </c>
      <c r="D3621" s="610" t="str">
        <f t="shared" si="287"/>
        <v>Фото</v>
      </c>
      <c r="E3621" s="239" t="s">
        <v>351</v>
      </c>
      <c r="F3621" s="49">
        <v>11</v>
      </c>
      <c r="G3621" s="48">
        <f t="shared" si="288"/>
        <v>410.29999999999995</v>
      </c>
      <c r="H3621" s="77"/>
      <c r="I3621" s="47">
        <f t="shared" si="289"/>
        <v>0</v>
      </c>
      <c r="J3621" s="47" t="s">
        <v>6581</v>
      </c>
      <c r="K3621" s="610"/>
      <c r="L3621" s="3"/>
    </row>
    <row r="3622" spans="1:12">
      <c r="A3622" s="37">
        <v>11645</v>
      </c>
      <c r="B3622" s="466" t="s">
        <v>773</v>
      </c>
      <c r="C3622" s="21" t="s">
        <v>2775</v>
      </c>
      <c r="D3622" s="610" t="str">
        <f t="shared" si="287"/>
        <v>Фото</v>
      </c>
      <c r="E3622" s="239" t="s">
        <v>351</v>
      </c>
      <c r="F3622" s="49">
        <v>11</v>
      </c>
      <c r="G3622" s="48">
        <f t="shared" si="288"/>
        <v>410.29999999999995</v>
      </c>
      <c r="H3622" s="77"/>
      <c r="I3622" s="47">
        <f t="shared" si="289"/>
        <v>0</v>
      </c>
      <c r="J3622" s="47" t="s">
        <v>6582</v>
      </c>
      <c r="K3622" s="610"/>
      <c r="L3622" s="3"/>
    </row>
    <row r="3623" spans="1:12">
      <c r="A3623" s="37">
        <v>12739</v>
      </c>
      <c r="B3623" s="466" t="s">
        <v>773</v>
      </c>
      <c r="C3623" s="21" t="s">
        <v>4189</v>
      </c>
      <c r="D3623" s="610" t="str">
        <f t="shared" si="287"/>
        <v>Фото</v>
      </c>
      <c r="E3623" s="566" t="s">
        <v>351</v>
      </c>
      <c r="F3623" s="49">
        <v>11</v>
      </c>
      <c r="G3623" s="48">
        <f t="shared" si="288"/>
        <v>410.29999999999995</v>
      </c>
      <c r="H3623" s="77"/>
      <c r="I3623" s="47">
        <f t="shared" si="289"/>
        <v>0</v>
      </c>
      <c r="J3623" s="47" t="s">
        <v>8477</v>
      </c>
      <c r="K3623" s="610"/>
      <c r="L3623" s="3"/>
    </row>
    <row r="3624" spans="1:12">
      <c r="A3624" s="37">
        <v>12355</v>
      </c>
      <c r="B3624" s="310" t="s">
        <v>407</v>
      </c>
      <c r="C3624" s="21" t="s">
        <v>408</v>
      </c>
      <c r="D3624" s="610" t="str">
        <f t="shared" si="287"/>
        <v>Фото</v>
      </c>
      <c r="E3624" s="239" t="s">
        <v>351</v>
      </c>
      <c r="F3624" s="49">
        <v>3</v>
      </c>
      <c r="G3624" s="48">
        <f t="shared" si="288"/>
        <v>111.89999999999999</v>
      </c>
      <c r="H3624" s="77"/>
      <c r="I3624" s="47">
        <f t="shared" si="289"/>
        <v>0</v>
      </c>
      <c r="J3624" s="47" t="s">
        <v>6591</v>
      </c>
      <c r="K3624" s="610"/>
      <c r="L3624" s="3"/>
    </row>
    <row r="3625" spans="1:12">
      <c r="A3625" s="37">
        <v>11659</v>
      </c>
      <c r="B3625" s="7" t="s">
        <v>137</v>
      </c>
      <c r="C3625" s="21" t="s">
        <v>775</v>
      </c>
      <c r="D3625" s="610"/>
      <c r="E3625" s="228" t="s">
        <v>351</v>
      </c>
      <c r="F3625" s="49">
        <v>5.5</v>
      </c>
      <c r="G3625" s="48">
        <f t="shared" si="288"/>
        <v>205.14999999999998</v>
      </c>
      <c r="H3625" s="77"/>
      <c r="I3625" s="47">
        <f t="shared" si="289"/>
        <v>0</v>
      </c>
      <c r="J3625" s="47" t="e">
        <v>#N/A</v>
      </c>
      <c r="K3625" s="610"/>
      <c r="L3625" s="3"/>
    </row>
    <row r="3626" spans="1:12">
      <c r="A3626" s="37">
        <v>11646</v>
      </c>
      <c r="B3626" s="466" t="s">
        <v>773</v>
      </c>
      <c r="C3626" s="21" t="s">
        <v>774</v>
      </c>
      <c r="D3626" s="610" t="str">
        <f t="shared" si="287"/>
        <v>Фото</v>
      </c>
      <c r="E3626" s="228" t="s">
        <v>351</v>
      </c>
      <c r="F3626" s="49">
        <v>3.5</v>
      </c>
      <c r="G3626" s="48">
        <f t="shared" si="288"/>
        <v>130.54999999999998</v>
      </c>
      <c r="H3626" s="77"/>
      <c r="I3626" s="47">
        <f t="shared" si="289"/>
        <v>0</v>
      </c>
      <c r="J3626" s="47" t="s">
        <v>6613</v>
      </c>
      <c r="K3626" s="610"/>
      <c r="L3626" s="3"/>
    </row>
    <row r="3627" spans="1:12">
      <c r="A3627" s="37">
        <v>12691</v>
      </c>
      <c r="B3627" s="466" t="s">
        <v>773</v>
      </c>
      <c r="C3627" s="21" t="s">
        <v>2720</v>
      </c>
      <c r="D3627" s="610" t="str">
        <f t="shared" si="287"/>
        <v>Фото</v>
      </c>
      <c r="E3627" s="228" t="s">
        <v>351</v>
      </c>
      <c r="F3627" s="49">
        <v>3.5</v>
      </c>
      <c r="G3627" s="48">
        <f t="shared" si="288"/>
        <v>130.54999999999998</v>
      </c>
      <c r="H3627" s="77"/>
      <c r="I3627" s="47">
        <f t="shared" si="289"/>
        <v>0</v>
      </c>
      <c r="J3627" s="47" t="s">
        <v>8416</v>
      </c>
      <c r="K3627" s="610"/>
      <c r="L3627" s="3"/>
    </row>
    <row r="3628" spans="1:12">
      <c r="A3628" s="37">
        <v>25153</v>
      </c>
      <c r="B3628" s="7" t="s">
        <v>137</v>
      </c>
      <c r="C3628" s="21" t="s">
        <v>515</v>
      </c>
      <c r="D3628" s="610" t="str">
        <f t="shared" si="287"/>
        <v>Фото</v>
      </c>
      <c r="E3628" s="239" t="s">
        <v>351</v>
      </c>
      <c r="F3628" s="49">
        <v>3</v>
      </c>
      <c r="G3628" s="48">
        <f t="shared" ref="G3628:G3659" si="290">I$2*F3628</f>
        <v>111.89999999999999</v>
      </c>
      <c r="H3628" s="77"/>
      <c r="I3628" s="47">
        <f t="shared" ref="I3628:I3659" si="291">F3628*H3628</f>
        <v>0</v>
      </c>
      <c r="J3628" s="47" t="s">
        <v>6611</v>
      </c>
      <c r="K3628" s="610"/>
      <c r="L3628" s="3"/>
    </row>
    <row r="3629" spans="1:12">
      <c r="A3629" s="37">
        <v>25154</v>
      </c>
      <c r="B3629" s="7" t="s">
        <v>137</v>
      </c>
      <c r="C3629" s="21" t="s">
        <v>516</v>
      </c>
      <c r="D3629" s="610" t="str">
        <f t="shared" si="287"/>
        <v>Фото</v>
      </c>
      <c r="E3629" s="239" t="s">
        <v>351</v>
      </c>
      <c r="F3629" s="49">
        <v>3</v>
      </c>
      <c r="G3629" s="48">
        <f t="shared" si="290"/>
        <v>111.89999999999999</v>
      </c>
      <c r="H3629" s="77"/>
      <c r="I3629" s="47">
        <f t="shared" si="291"/>
        <v>0</v>
      </c>
      <c r="J3629" s="47" t="s">
        <v>6612</v>
      </c>
      <c r="K3629" s="610"/>
      <c r="L3629" s="3"/>
    </row>
    <row r="3630" spans="1:12">
      <c r="A3630" s="37">
        <v>40703</v>
      </c>
      <c r="B3630" s="455" t="s">
        <v>133</v>
      </c>
      <c r="C3630" s="21" t="s">
        <v>203</v>
      </c>
      <c r="D3630" s="610" t="str">
        <f t="shared" si="287"/>
        <v>Фото</v>
      </c>
      <c r="E3630" s="239" t="s">
        <v>351</v>
      </c>
      <c r="F3630" s="49">
        <v>2.8</v>
      </c>
      <c r="G3630" s="48">
        <f t="shared" si="290"/>
        <v>104.43999999999998</v>
      </c>
      <c r="H3630" s="77"/>
      <c r="I3630" s="47">
        <f t="shared" si="291"/>
        <v>0</v>
      </c>
      <c r="J3630" s="47" t="s">
        <v>6090</v>
      </c>
      <c r="K3630" s="610"/>
      <c r="L3630" s="3"/>
    </row>
    <row r="3631" spans="1:12">
      <c r="A3631" s="37">
        <v>12702</v>
      </c>
      <c r="B3631" s="7" t="s">
        <v>137</v>
      </c>
      <c r="C3631" s="21" t="s">
        <v>2727</v>
      </c>
      <c r="D3631" s="610" t="str">
        <f t="shared" si="287"/>
        <v>Фото</v>
      </c>
      <c r="E3631" s="484" t="s">
        <v>351</v>
      </c>
      <c r="F3631" s="49">
        <v>9</v>
      </c>
      <c r="G3631" s="48">
        <f t="shared" si="290"/>
        <v>335.7</v>
      </c>
      <c r="H3631" s="77"/>
      <c r="I3631" s="47">
        <f t="shared" si="291"/>
        <v>0</v>
      </c>
      <c r="J3631" s="47" t="s">
        <v>8422</v>
      </c>
      <c r="K3631" s="610"/>
      <c r="L3631" s="3"/>
    </row>
    <row r="3632" spans="1:12">
      <c r="A3632" s="37">
        <v>40672</v>
      </c>
      <c r="B3632" s="7" t="s">
        <v>137</v>
      </c>
      <c r="C3632" s="21" t="s">
        <v>445</v>
      </c>
      <c r="D3632" s="610" t="str">
        <f t="shared" si="287"/>
        <v>Фото</v>
      </c>
      <c r="E3632" s="239" t="s">
        <v>351</v>
      </c>
      <c r="F3632" s="49">
        <v>1.5</v>
      </c>
      <c r="G3632" s="48">
        <f t="shared" si="290"/>
        <v>55.949999999999996</v>
      </c>
      <c r="H3632" s="77"/>
      <c r="I3632" s="47">
        <f t="shared" si="291"/>
        <v>0</v>
      </c>
      <c r="J3632" s="47" t="s">
        <v>6622</v>
      </c>
      <c r="K3632" s="610"/>
      <c r="L3632" s="3"/>
    </row>
    <row r="3633" spans="1:12">
      <c r="A3633" s="6">
        <v>40315</v>
      </c>
      <c r="B3633" s="7" t="s">
        <v>137</v>
      </c>
      <c r="C3633" s="21" t="s">
        <v>9</v>
      </c>
      <c r="D3633" s="610" t="str">
        <f t="shared" si="287"/>
        <v>Фото</v>
      </c>
      <c r="E3633" s="239" t="s">
        <v>351</v>
      </c>
      <c r="F3633" s="49">
        <v>1.5</v>
      </c>
      <c r="G3633" s="48">
        <f t="shared" si="290"/>
        <v>55.949999999999996</v>
      </c>
      <c r="H3633" s="75"/>
      <c r="I3633" s="47">
        <f t="shared" si="291"/>
        <v>0</v>
      </c>
      <c r="J3633" s="47" t="s">
        <v>6623</v>
      </c>
      <c r="K3633" s="610"/>
      <c r="L3633" s="3"/>
    </row>
    <row r="3634" spans="1:12" ht="14.4">
      <c r="A3634" s="6">
        <v>40549</v>
      </c>
      <c r="B3634" s="24" t="s">
        <v>137</v>
      </c>
      <c r="C3634" s="21" t="s">
        <v>197</v>
      </c>
      <c r="D3634" s="610" t="str">
        <f t="shared" si="287"/>
        <v>Фото</v>
      </c>
      <c r="E3634" s="239" t="s">
        <v>351</v>
      </c>
      <c r="F3634" s="63">
        <v>10</v>
      </c>
      <c r="G3634" s="48">
        <f t="shared" si="290"/>
        <v>373</v>
      </c>
      <c r="H3634" s="75"/>
      <c r="I3634" s="47">
        <f t="shared" si="291"/>
        <v>0</v>
      </c>
      <c r="J3634" s="47" t="s">
        <v>6577</v>
      </c>
      <c r="K3634" s="610"/>
      <c r="L3634" s="3"/>
    </row>
    <row r="3635" spans="1:12" ht="14.4">
      <c r="A3635" s="6">
        <v>40550</v>
      </c>
      <c r="B3635" s="24" t="s">
        <v>137</v>
      </c>
      <c r="C3635" s="21" t="s">
        <v>2310</v>
      </c>
      <c r="D3635" s="610" t="str">
        <f t="shared" si="287"/>
        <v>Фото</v>
      </c>
      <c r="E3635" s="239" t="s">
        <v>351</v>
      </c>
      <c r="F3635" s="63">
        <v>10</v>
      </c>
      <c r="G3635" s="48">
        <f t="shared" si="290"/>
        <v>373</v>
      </c>
      <c r="H3635" s="75"/>
      <c r="I3635" s="47">
        <f t="shared" si="291"/>
        <v>0</v>
      </c>
      <c r="J3635" s="47" t="s">
        <v>6576</v>
      </c>
      <c r="K3635" s="610"/>
      <c r="L3635" s="3"/>
    </row>
    <row r="3636" spans="1:12" ht="14.4">
      <c r="A3636" s="6">
        <v>11776</v>
      </c>
      <c r="B3636" s="7" t="s">
        <v>137</v>
      </c>
      <c r="C3636" s="21" t="s">
        <v>1795</v>
      </c>
      <c r="D3636" s="610" t="str">
        <f t="shared" si="287"/>
        <v>Фото</v>
      </c>
      <c r="E3636" s="535" t="s">
        <v>134</v>
      </c>
      <c r="F3636" s="63">
        <v>33</v>
      </c>
      <c r="G3636" s="48">
        <f t="shared" si="290"/>
        <v>1230.8999999999999</v>
      </c>
      <c r="H3636" s="75"/>
      <c r="I3636" s="47">
        <f t="shared" si="291"/>
        <v>0</v>
      </c>
      <c r="J3636" s="47" t="s">
        <v>7448</v>
      </c>
      <c r="K3636" s="610"/>
      <c r="L3636" s="3"/>
    </row>
    <row r="3637" spans="1:12">
      <c r="A3637" s="37">
        <v>11670</v>
      </c>
      <c r="B3637" s="7" t="s">
        <v>137</v>
      </c>
      <c r="C3637" s="31" t="s">
        <v>785</v>
      </c>
      <c r="D3637" s="610" t="str">
        <f t="shared" si="287"/>
        <v>Фото</v>
      </c>
      <c r="E3637" s="490" t="s">
        <v>351</v>
      </c>
      <c r="F3637" s="65">
        <v>65</v>
      </c>
      <c r="G3637" s="48">
        <f t="shared" si="290"/>
        <v>2424.5</v>
      </c>
      <c r="H3637" s="75"/>
      <c r="I3637" s="47">
        <f t="shared" si="291"/>
        <v>0</v>
      </c>
      <c r="J3637" s="47" t="s">
        <v>6575</v>
      </c>
      <c r="K3637" s="610"/>
      <c r="L3637" s="3"/>
    </row>
    <row r="3638" spans="1:12">
      <c r="A3638" s="37">
        <v>11085</v>
      </c>
      <c r="B3638" s="99" t="s">
        <v>137</v>
      </c>
      <c r="C3638" s="31" t="s">
        <v>380</v>
      </c>
      <c r="D3638" s="610" t="str">
        <f t="shared" si="287"/>
        <v>Фото</v>
      </c>
      <c r="E3638" s="265" t="s">
        <v>351</v>
      </c>
      <c r="F3638" s="65">
        <v>8</v>
      </c>
      <c r="G3638" s="48">
        <f t="shared" si="290"/>
        <v>298.39999999999998</v>
      </c>
      <c r="H3638" s="75"/>
      <c r="I3638" s="47">
        <f t="shared" si="291"/>
        <v>0</v>
      </c>
      <c r="J3638" s="47" t="s">
        <v>6578</v>
      </c>
      <c r="K3638" s="610"/>
      <c r="L3638" s="3"/>
    </row>
    <row r="3639" spans="1:12">
      <c r="A3639" s="37">
        <v>30000</v>
      </c>
      <c r="B3639" s="489" t="s">
        <v>137</v>
      </c>
      <c r="C3639" s="17" t="s">
        <v>288</v>
      </c>
      <c r="D3639" s="610" t="str">
        <f t="shared" si="287"/>
        <v>Фото</v>
      </c>
      <c r="E3639" s="510" t="s">
        <v>351</v>
      </c>
      <c r="F3639" s="65">
        <v>13</v>
      </c>
      <c r="G3639" s="48">
        <f t="shared" si="290"/>
        <v>484.9</v>
      </c>
      <c r="H3639" s="75"/>
      <c r="I3639" s="47">
        <f t="shared" si="291"/>
        <v>0</v>
      </c>
      <c r="J3639" s="47" t="s">
        <v>6579</v>
      </c>
      <c r="K3639" s="610"/>
      <c r="L3639" s="3"/>
    </row>
    <row r="3640" spans="1:12">
      <c r="A3640" s="37">
        <v>11805</v>
      </c>
      <c r="B3640" s="7" t="s">
        <v>137</v>
      </c>
      <c r="C3640" s="31" t="s">
        <v>1867</v>
      </c>
      <c r="D3640" s="610" t="str">
        <f t="shared" si="287"/>
        <v>Фото</v>
      </c>
      <c r="E3640" s="571" t="s">
        <v>134</v>
      </c>
      <c r="F3640" s="65">
        <v>9</v>
      </c>
      <c r="G3640" s="48">
        <f t="shared" si="290"/>
        <v>335.7</v>
      </c>
      <c r="H3640" s="75"/>
      <c r="I3640" s="47">
        <f t="shared" si="291"/>
        <v>0</v>
      </c>
      <c r="J3640" s="47" t="s">
        <v>7589</v>
      </c>
      <c r="K3640" s="610"/>
      <c r="L3640" s="3"/>
    </row>
    <row r="3641" spans="1:12">
      <c r="A3641" s="37">
        <v>11220</v>
      </c>
      <c r="B3641" s="7" t="s">
        <v>137</v>
      </c>
      <c r="C3641" s="31" t="s">
        <v>3984</v>
      </c>
      <c r="D3641" s="610" t="str">
        <f t="shared" si="287"/>
        <v>Фото</v>
      </c>
      <c r="E3641" s="575" t="s">
        <v>351</v>
      </c>
      <c r="F3641" s="65">
        <v>18</v>
      </c>
      <c r="G3641" s="48">
        <f t="shared" si="290"/>
        <v>671.4</v>
      </c>
      <c r="H3641" s="75"/>
      <c r="I3641" s="47">
        <f t="shared" si="291"/>
        <v>0</v>
      </c>
      <c r="J3641" s="47" t="s">
        <v>6580</v>
      </c>
      <c r="K3641" s="610"/>
      <c r="L3641" s="3"/>
    </row>
    <row r="3642" spans="1:12">
      <c r="A3642" s="37">
        <v>11166</v>
      </c>
      <c r="B3642" s="7" t="s">
        <v>137</v>
      </c>
      <c r="C3642" s="31" t="s">
        <v>531</v>
      </c>
      <c r="D3642" s="610" t="str">
        <f t="shared" si="287"/>
        <v>Фото</v>
      </c>
      <c r="E3642" s="603" t="s">
        <v>351</v>
      </c>
      <c r="F3642" s="65">
        <v>5</v>
      </c>
      <c r="G3642" s="48">
        <f t="shared" si="290"/>
        <v>186.5</v>
      </c>
      <c r="H3642" s="75"/>
      <c r="I3642" s="47">
        <f t="shared" si="291"/>
        <v>0</v>
      </c>
      <c r="J3642" s="47" t="s">
        <v>6610</v>
      </c>
      <c r="K3642" s="610"/>
    </row>
    <row r="3643" spans="1:12">
      <c r="A3643" s="37">
        <v>17243</v>
      </c>
      <c r="B3643" s="7" t="s">
        <v>137</v>
      </c>
      <c r="C3643" s="31" t="s">
        <v>591</v>
      </c>
      <c r="D3643" s="610" t="str">
        <f t="shared" si="287"/>
        <v>Фото</v>
      </c>
      <c r="E3643" s="602" t="s">
        <v>134</v>
      </c>
      <c r="F3643" s="65">
        <v>6.5</v>
      </c>
      <c r="G3643" s="48">
        <f t="shared" si="290"/>
        <v>242.45</v>
      </c>
      <c r="H3643" s="75"/>
      <c r="I3643" s="47">
        <f t="shared" si="291"/>
        <v>0</v>
      </c>
      <c r="J3643" s="47" t="s">
        <v>6587</v>
      </c>
      <c r="K3643" s="610"/>
    </row>
    <row r="3644" spans="1:12">
      <c r="A3644" s="37">
        <v>12291</v>
      </c>
      <c r="B3644" s="7" t="s">
        <v>137</v>
      </c>
      <c r="C3644" s="31" t="s">
        <v>2853</v>
      </c>
      <c r="D3644" s="610" t="str">
        <f t="shared" si="287"/>
        <v>Фото</v>
      </c>
      <c r="E3644" s="265" t="s">
        <v>351</v>
      </c>
      <c r="F3644" s="65">
        <v>9</v>
      </c>
      <c r="G3644" s="48">
        <f t="shared" si="290"/>
        <v>335.7</v>
      </c>
      <c r="H3644" s="75"/>
      <c r="I3644" s="47">
        <f t="shared" si="291"/>
        <v>0</v>
      </c>
      <c r="J3644" s="47" t="s">
        <v>8566</v>
      </c>
      <c r="K3644" s="610"/>
    </row>
    <row r="3645" spans="1:12">
      <c r="A3645" s="37">
        <v>11588</v>
      </c>
      <c r="B3645" s="7" t="s">
        <v>137</v>
      </c>
      <c r="C3645" s="31" t="s">
        <v>717</v>
      </c>
      <c r="D3645" s="610" t="str">
        <f t="shared" si="287"/>
        <v>Фото</v>
      </c>
      <c r="E3645" s="573" t="s">
        <v>134</v>
      </c>
      <c r="F3645" s="65">
        <v>5.5</v>
      </c>
      <c r="G3645" s="48">
        <f t="shared" si="290"/>
        <v>205.14999999999998</v>
      </c>
      <c r="H3645" s="75"/>
      <c r="I3645" s="47">
        <f t="shared" si="291"/>
        <v>0</v>
      </c>
      <c r="J3645" s="47" t="s">
        <v>6584</v>
      </c>
      <c r="K3645" s="610"/>
    </row>
    <row r="3646" spans="1:12">
      <c r="A3646" s="37">
        <v>11589</v>
      </c>
      <c r="B3646" s="7" t="s">
        <v>137</v>
      </c>
      <c r="C3646" s="31" t="s">
        <v>718</v>
      </c>
      <c r="D3646" s="610" t="str">
        <f t="shared" si="287"/>
        <v>Фото</v>
      </c>
      <c r="E3646" s="573" t="s">
        <v>134</v>
      </c>
      <c r="F3646" s="65">
        <v>8.5</v>
      </c>
      <c r="G3646" s="48">
        <f t="shared" si="290"/>
        <v>317.04999999999995</v>
      </c>
      <c r="H3646" s="75"/>
      <c r="I3646" s="47">
        <f t="shared" si="291"/>
        <v>0</v>
      </c>
      <c r="J3646" s="47" t="s">
        <v>6585</v>
      </c>
      <c r="K3646" s="610"/>
    </row>
    <row r="3647" spans="1:12">
      <c r="A3647" s="37">
        <v>11590</v>
      </c>
      <c r="B3647" s="7" t="s">
        <v>137</v>
      </c>
      <c r="C3647" s="31" t="s">
        <v>718</v>
      </c>
      <c r="D3647" s="610" t="str">
        <f t="shared" si="287"/>
        <v>Фото</v>
      </c>
      <c r="E3647" s="539" t="s">
        <v>134</v>
      </c>
      <c r="F3647" s="65">
        <v>9</v>
      </c>
      <c r="G3647" s="48">
        <f t="shared" si="290"/>
        <v>335.7</v>
      </c>
      <c r="H3647" s="75"/>
      <c r="I3647" s="47">
        <f t="shared" si="291"/>
        <v>0</v>
      </c>
      <c r="J3647" s="47" t="s">
        <v>6586</v>
      </c>
      <c r="K3647" s="610"/>
    </row>
    <row r="3648" spans="1:12">
      <c r="A3648" s="37">
        <v>11199</v>
      </c>
      <c r="B3648" s="7" t="s">
        <v>137</v>
      </c>
      <c r="C3648" s="31" t="s">
        <v>3814</v>
      </c>
      <c r="D3648" s="610" t="str">
        <f t="shared" si="287"/>
        <v>Фото</v>
      </c>
      <c r="E3648" s="573" t="s">
        <v>134</v>
      </c>
      <c r="F3648" s="65">
        <v>1.7</v>
      </c>
      <c r="G3648" s="48">
        <f t="shared" si="290"/>
        <v>63.41</v>
      </c>
      <c r="H3648" s="75"/>
      <c r="I3648" s="47">
        <f t="shared" si="291"/>
        <v>0</v>
      </c>
      <c r="J3648" s="47" t="s">
        <v>6617</v>
      </c>
      <c r="K3648" s="610"/>
    </row>
    <row r="3649" spans="1:11">
      <c r="A3649" s="37">
        <v>11198</v>
      </c>
      <c r="B3649" s="7" t="s">
        <v>137</v>
      </c>
      <c r="C3649" s="31" t="s">
        <v>541</v>
      </c>
      <c r="D3649" s="610" t="str">
        <f t="shared" si="287"/>
        <v>Фото</v>
      </c>
      <c r="E3649" s="265" t="s">
        <v>351</v>
      </c>
      <c r="F3649" s="65">
        <v>1.3</v>
      </c>
      <c r="G3649" s="48">
        <f t="shared" si="290"/>
        <v>48.489999999999995</v>
      </c>
      <c r="H3649" s="75"/>
      <c r="I3649" s="47">
        <f t="shared" si="291"/>
        <v>0</v>
      </c>
      <c r="J3649" s="47" t="s">
        <v>6616</v>
      </c>
      <c r="K3649" s="610"/>
    </row>
    <row r="3650" spans="1:11">
      <c r="A3650" s="37">
        <v>11197</v>
      </c>
      <c r="B3650" s="7" t="s">
        <v>137</v>
      </c>
      <c r="C3650" s="31" t="s">
        <v>3813</v>
      </c>
      <c r="D3650" s="610" t="str">
        <f t="shared" si="287"/>
        <v>Фото</v>
      </c>
      <c r="E3650" s="265" t="s">
        <v>351</v>
      </c>
      <c r="F3650" s="65">
        <v>2</v>
      </c>
      <c r="G3650" s="48">
        <f t="shared" si="290"/>
        <v>74.599999999999994</v>
      </c>
      <c r="H3650" s="75"/>
      <c r="I3650" s="47">
        <f t="shared" si="291"/>
        <v>0</v>
      </c>
      <c r="J3650" s="47" t="s">
        <v>6615</v>
      </c>
      <c r="K3650" s="610"/>
    </row>
    <row r="3651" spans="1:11">
      <c r="A3651" s="2">
        <v>12578</v>
      </c>
      <c r="B3651" s="6" t="s">
        <v>137</v>
      </c>
      <c r="C3651" s="31" t="s">
        <v>3812</v>
      </c>
      <c r="D3651" s="610" t="str">
        <f t="shared" si="287"/>
        <v>Фото</v>
      </c>
      <c r="E3651" s="265" t="s">
        <v>351</v>
      </c>
      <c r="F3651" s="51">
        <v>2</v>
      </c>
      <c r="G3651" s="48">
        <f t="shared" si="290"/>
        <v>74.599999999999994</v>
      </c>
      <c r="H3651" s="73"/>
      <c r="I3651" s="47">
        <f t="shared" si="291"/>
        <v>0</v>
      </c>
      <c r="J3651" s="47" t="s">
        <v>4899</v>
      </c>
      <c r="K3651" s="610"/>
    </row>
    <row r="3652" spans="1:11">
      <c r="A3652" s="2">
        <v>40061</v>
      </c>
      <c r="B3652" s="6" t="s">
        <v>137</v>
      </c>
      <c r="C3652" s="31" t="s">
        <v>540</v>
      </c>
      <c r="D3652" s="610" t="str">
        <f t="shared" si="287"/>
        <v>Фото</v>
      </c>
      <c r="E3652" s="484" t="s">
        <v>351</v>
      </c>
      <c r="F3652" s="51">
        <v>1.7</v>
      </c>
      <c r="G3652" s="48">
        <f t="shared" si="290"/>
        <v>63.41</v>
      </c>
      <c r="H3652" s="73"/>
      <c r="I3652" s="47">
        <f t="shared" si="291"/>
        <v>0</v>
      </c>
      <c r="J3652" s="47" t="s">
        <v>4900</v>
      </c>
      <c r="K3652" s="610"/>
    </row>
    <row r="3653" spans="1:11">
      <c r="A3653" s="2">
        <v>11779</v>
      </c>
      <c r="B3653" s="2" t="s">
        <v>137</v>
      </c>
      <c r="C3653" s="31" t="s">
        <v>2952</v>
      </c>
      <c r="D3653" s="610" t="str">
        <f t="shared" si="287"/>
        <v>Фото</v>
      </c>
      <c r="E3653" s="72" t="s">
        <v>351</v>
      </c>
      <c r="F3653" s="51">
        <v>5</v>
      </c>
      <c r="G3653" s="48">
        <f t="shared" si="290"/>
        <v>186.5</v>
      </c>
      <c r="H3653" s="73"/>
      <c r="I3653" s="47">
        <f t="shared" si="291"/>
        <v>0</v>
      </c>
      <c r="J3653" s="47" t="s">
        <v>7439</v>
      </c>
      <c r="K3653" s="610"/>
    </row>
    <row r="3654" spans="1:11">
      <c r="A3654" s="2">
        <v>11772</v>
      </c>
      <c r="B3654" s="2" t="s">
        <v>137</v>
      </c>
      <c r="C3654" s="31" t="s">
        <v>1790</v>
      </c>
      <c r="D3654" s="610" t="str">
        <f t="shared" si="287"/>
        <v>Фото</v>
      </c>
      <c r="E3654" s="72" t="s">
        <v>351</v>
      </c>
      <c r="F3654" s="51">
        <v>3</v>
      </c>
      <c r="G3654" s="48">
        <f t="shared" si="290"/>
        <v>111.89999999999999</v>
      </c>
      <c r="H3654" s="73"/>
      <c r="I3654" s="47">
        <f t="shared" si="291"/>
        <v>0</v>
      </c>
      <c r="J3654" s="47" t="s">
        <v>7437</v>
      </c>
      <c r="K3654" s="610"/>
    </row>
    <row r="3655" spans="1:11">
      <c r="A3655" s="2">
        <v>11685</v>
      </c>
      <c r="B3655" s="2" t="s">
        <v>137</v>
      </c>
      <c r="C3655" s="31" t="s">
        <v>793</v>
      </c>
      <c r="D3655" s="610" t="str">
        <f t="shared" ref="D3655:D3718" si="292">HYPERLINK(J3655,"Фото")</f>
        <v>Фото</v>
      </c>
      <c r="E3655" s="72" t="s">
        <v>351</v>
      </c>
      <c r="F3655" s="51">
        <v>3.5</v>
      </c>
      <c r="G3655" s="48">
        <f t="shared" si="290"/>
        <v>130.54999999999998</v>
      </c>
      <c r="H3655" s="73"/>
      <c r="I3655" s="47">
        <f t="shared" si="291"/>
        <v>0</v>
      </c>
      <c r="J3655" s="47" t="s">
        <v>6988</v>
      </c>
      <c r="K3655" s="610"/>
    </row>
    <row r="3656" spans="1:11">
      <c r="A3656" s="2">
        <v>11702</v>
      </c>
      <c r="B3656" s="2" t="s">
        <v>137</v>
      </c>
      <c r="C3656" s="31" t="s">
        <v>794</v>
      </c>
      <c r="D3656" s="610" t="str">
        <f t="shared" si="292"/>
        <v>Фото</v>
      </c>
      <c r="E3656" s="72" t="s">
        <v>351</v>
      </c>
      <c r="F3656" s="51">
        <v>2.5</v>
      </c>
      <c r="G3656" s="48">
        <f t="shared" si="290"/>
        <v>93.25</v>
      </c>
      <c r="H3656" s="73"/>
      <c r="I3656" s="47">
        <f t="shared" si="291"/>
        <v>0</v>
      </c>
      <c r="J3656" s="47" t="s">
        <v>7087</v>
      </c>
      <c r="K3656" s="610"/>
    </row>
    <row r="3657" spans="1:11">
      <c r="A3657" s="2">
        <v>11773</v>
      </c>
      <c r="B3657" s="2" t="s">
        <v>137</v>
      </c>
      <c r="C3657" s="31" t="s">
        <v>3838</v>
      </c>
      <c r="D3657" s="610" t="str">
        <f t="shared" si="292"/>
        <v>Фото</v>
      </c>
      <c r="E3657" s="227" t="s">
        <v>351</v>
      </c>
      <c r="F3657" s="51">
        <v>3</v>
      </c>
      <c r="G3657" s="48">
        <f t="shared" si="290"/>
        <v>111.89999999999999</v>
      </c>
      <c r="H3657" s="73"/>
      <c r="I3657" s="47">
        <f t="shared" si="291"/>
        <v>0</v>
      </c>
      <c r="J3657" s="47" t="s">
        <v>7438</v>
      </c>
      <c r="K3657" s="610"/>
    </row>
    <row r="3658" spans="1:11">
      <c r="A3658" s="2">
        <v>12740</v>
      </c>
      <c r="B3658" s="2" t="s">
        <v>137</v>
      </c>
      <c r="C3658" s="31" t="s">
        <v>2769</v>
      </c>
      <c r="D3658" s="610" t="str">
        <f t="shared" si="292"/>
        <v>Фото</v>
      </c>
      <c r="E3658" s="227" t="s">
        <v>351</v>
      </c>
      <c r="F3658" s="51">
        <v>11</v>
      </c>
      <c r="G3658" s="48">
        <f t="shared" si="290"/>
        <v>410.29999999999995</v>
      </c>
      <c r="H3658" s="73"/>
      <c r="I3658" s="47">
        <f t="shared" si="291"/>
        <v>0</v>
      </c>
      <c r="J3658" s="47" t="s">
        <v>8478</v>
      </c>
      <c r="K3658" s="610"/>
    </row>
    <row r="3659" spans="1:11">
      <c r="A3659" s="2">
        <v>12743</v>
      </c>
      <c r="B3659" s="2" t="s">
        <v>137</v>
      </c>
      <c r="C3659" s="31" t="s">
        <v>2767</v>
      </c>
      <c r="D3659" s="610" t="str">
        <f t="shared" si="292"/>
        <v>Фото</v>
      </c>
      <c r="E3659" s="227" t="s">
        <v>351</v>
      </c>
      <c r="F3659" s="51">
        <v>5</v>
      </c>
      <c r="G3659" s="48">
        <f t="shared" si="290"/>
        <v>186.5</v>
      </c>
      <c r="H3659" s="73"/>
      <c r="I3659" s="47">
        <f t="shared" si="291"/>
        <v>0</v>
      </c>
      <c r="J3659" s="47" t="s">
        <v>8481</v>
      </c>
      <c r="K3659" s="610"/>
    </row>
    <row r="3660" spans="1:11">
      <c r="A3660" s="2">
        <v>12741</v>
      </c>
      <c r="B3660" s="2" t="s">
        <v>137</v>
      </c>
      <c r="C3660" s="31" t="s">
        <v>2768</v>
      </c>
      <c r="D3660" s="610" t="str">
        <f t="shared" si="292"/>
        <v>Фото</v>
      </c>
      <c r="E3660" s="227" t="s">
        <v>351</v>
      </c>
      <c r="F3660" s="51">
        <v>2.5</v>
      </c>
      <c r="G3660" s="48">
        <f t="shared" ref="G3660:G3670" si="293">I$2*F3660</f>
        <v>93.25</v>
      </c>
      <c r="H3660" s="73"/>
      <c r="I3660" s="47">
        <f t="shared" ref="I3660:I3670" si="294">F3660*H3660</f>
        <v>0</v>
      </c>
      <c r="J3660" s="47" t="s">
        <v>8479</v>
      </c>
      <c r="K3660" s="610"/>
    </row>
    <row r="3661" spans="1:11">
      <c r="A3661" s="8">
        <v>11527</v>
      </c>
      <c r="B3661" s="2" t="s">
        <v>137</v>
      </c>
      <c r="C3661" s="32" t="s">
        <v>683</v>
      </c>
      <c r="D3661" s="610" t="str">
        <f t="shared" si="292"/>
        <v>Фото</v>
      </c>
      <c r="E3661" s="235" t="s">
        <v>351</v>
      </c>
      <c r="F3661" s="51">
        <v>4</v>
      </c>
      <c r="G3661" s="48">
        <f t="shared" si="293"/>
        <v>149.19999999999999</v>
      </c>
      <c r="H3661" s="77"/>
      <c r="I3661" s="47">
        <f t="shared" si="294"/>
        <v>0</v>
      </c>
      <c r="J3661" s="47" t="s">
        <v>7003</v>
      </c>
      <c r="K3661" s="610"/>
    </row>
    <row r="3662" spans="1:11">
      <c r="A3662" s="8">
        <v>11970</v>
      </c>
      <c r="B3662" s="2" t="s">
        <v>137</v>
      </c>
      <c r="C3662" s="32" t="s">
        <v>2423</v>
      </c>
      <c r="D3662" s="610" t="str">
        <f t="shared" si="292"/>
        <v>Фото</v>
      </c>
      <c r="E3662" s="235" t="s">
        <v>351</v>
      </c>
      <c r="F3662" s="51">
        <v>12</v>
      </c>
      <c r="G3662" s="48">
        <f t="shared" si="293"/>
        <v>447.59999999999997</v>
      </c>
      <c r="H3662" s="77"/>
      <c r="I3662" s="47">
        <f t="shared" si="294"/>
        <v>0</v>
      </c>
      <c r="J3662" s="47" t="s">
        <v>7878</v>
      </c>
      <c r="K3662" s="610"/>
    </row>
    <row r="3663" spans="1:11">
      <c r="A3663" s="8">
        <v>12156</v>
      </c>
      <c r="B3663" s="2" t="s">
        <v>137</v>
      </c>
      <c r="C3663" s="32" t="s">
        <v>2550</v>
      </c>
      <c r="D3663" s="610" t="str">
        <f t="shared" si="292"/>
        <v>Фото</v>
      </c>
      <c r="E3663" s="235" t="s">
        <v>351</v>
      </c>
      <c r="F3663" s="51">
        <v>9</v>
      </c>
      <c r="G3663" s="48">
        <f t="shared" si="293"/>
        <v>335.7</v>
      </c>
      <c r="H3663" s="77"/>
      <c r="I3663" s="47">
        <f t="shared" si="294"/>
        <v>0</v>
      </c>
      <c r="J3663" s="47" t="s">
        <v>8276</v>
      </c>
      <c r="K3663" s="610"/>
    </row>
    <row r="3664" spans="1:11">
      <c r="A3664" s="8">
        <v>11990</v>
      </c>
      <c r="B3664" s="2" t="s">
        <v>137</v>
      </c>
      <c r="C3664" s="32" t="s">
        <v>2424</v>
      </c>
      <c r="D3664" s="610" t="str">
        <f t="shared" si="292"/>
        <v>Фото</v>
      </c>
      <c r="E3664" s="235" t="s">
        <v>351</v>
      </c>
      <c r="F3664" s="51">
        <v>3</v>
      </c>
      <c r="G3664" s="48">
        <f t="shared" si="293"/>
        <v>111.89999999999999</v>
      </c>
      <c r="H3664" s="77"/>
      <c r="I3664" s="47">
        <f t="shared" si="294"/>
        <v>0</v>
      </c>
      <c r="J3664" s="47" t="s">
        <v>7953</v>
      </c>
      <c r="K3664" s="610"/>
    </row>
    <row r="3665" spans="1:12" ht="26.4">
      <c r="A3665" s="8">
        <v>11989</v>
      </c>
      <c r="B3665" s="2" t="s">
        <v>137</v>
      </c>
      <c r="C3665" s="501" t="s">
        <v>2422</v>
      </c>
      <c r="D3665" s="610" t="str">
        <f t="shared" si="292"/>
        <v>Фото</v>
      </c>
      <c r="E3665" s="235" t="s">
        <v>351</v>
      </c>
      <c r="F3665" s="51">
        <v>2</v>
      </c>
      <c r="G3665" s="48">
        <f t="shared" si="293"/>
        <v>74.599999999999994</v>
      </c>
      <c r="H3665" s="77"/>
      <c r="I3665" s="47">
        <f t="shared" si="294"/>
        <v>0</v>
      </c>
      <c r="J3665" s="47" t="s">
        <v>7952</v>
      </c>
      <c r="K3665" s="610"/>
    </row>
    <row r="3666" spans="1:12">
      <c r="A3666" s="8">
        <v>12735</v>
      </c>
      <c r="B3666" s="2" t="s">
        <v>137</v>
      </c>
      <c r="C3666" s="501" t="s">
        <v>2744</v>
      </c>
      <c r="D3666" s="610" t="str">
        <f t="shared" si="292"/>
        <v>Фото</v>
      </c>
      <c r="E3666" s="235" t="s">
        <v>351</v>
      </c>
      <c r="F3666" s="51">
        <v>4</v>
      </c>
      <c r="G3666" s="48">
        <f t="shared" si="293"/>
        <v>149.19999999999999</v>
      </c>
      <c r="H3666" s="77"/>
      <c r="I3666" s="47">
        <f t="shared" si="294"/>
        <v>0</v>
      </c>
      <c r="J3666" s="47" t="s">
        <v>8472</v>
      </c>
      <c r="K3666" s="610"/>
    </row>
    <row r="3667" spans="1:12">
      <c r="A3667" s="8">
        <v>12734</v>
      </c>
      <c r="B3667" s="2" t="s">
        <v>137</v>
      </c>
      <c r="C3667" s="501" t="s">
        <v>2743</v>
      </c>
      <c r="D3667" s="610" t="str">
        <f t="shared" si="292"/>
        <v>Фото</v>
      </c>
      <c r="E3667" s="235" t="s">
        <v>351</v>
      </c>
      <c r="F3667" s="51">
        <v>2</v>
      </c>
      <c r="G3667" s="48">
        <f t="shared" si="293"/>
        <v>74.599999999999994</v>
      </c>
      <c r="H3667" s="77"/>
      <c r="I3667" s="47">
        <f t="shared" si="294"/>
        <v>0</v>
      </c>
      <c r="J3667" s="47" t="s">
        <v>8471</v>
      </c>
      <c r="K3667" s="610"/>
    </row>
    <row r="3668" spans="1:12">
      <c r="A3668" s="6">
        <v>40557</v>
      </c>
      <c r="B3668" s="23" t="s">
        <v>137</v>
      </c>
      <c r="C3668" s="31" t="s">
        <v>719</v>
      </c>
      <c r="D3668" s="610" t="str">
        <f t="shared" si="292"/>
        <v>Фото</v>
      </c>
      <c r="E3668" s="72" t="s">
        <v>351</v>
      </c>
      <c r="F3668" s="51">
        <v>0.8</v>
      </c>
      <c r="G3668" s="48">
        <f t="shared" si="293"/>
        <v>29.84</v>
      </c>
      <c r="H3668" s="75"/>
      <c r="I3668" s="47">
        <f t="shared" si="294"/>
        <v>0</v>
      </c>
      <c r="J3668" s="47" t="s">
        <v>7004</v>
      </c>
      <c r="K3668" s="610"/>
    </row>
    <row r="3669" spans="1:12">
      <c r="A3669" s="6">
        <v>12744</v>
      </c>
      <c r="B3669" s="23" t="s">
        <v>137</v>
      </c>
      <c r="C3669" s="31" t="s">
        <v>2751</v>
      </c>
      <c r="D3669" s="610" t="str">
        <f t="shared" si="292"/>
        <v>Фото</v>
      </c>
      <c r="E3669" s="533" t="s">
        <v>134</v>
      </c>
      <c r="F3669" s="51">
        <v>30</v>
      </c>
      <c r="G3669" s="48">
        <f t="shared" si="293"/>
        <v>1119</v>
      </c>
      <c r="H3669" s="75"/>
      <c r="I3669" s="47">
        <f t="shared" si="294"/>
        <v>0</v>
      </c>
      <c r="J3669" s="47" t="s">
        <v>8482</v>
      </c>
      <c r="K3669" s="610"/>
    </row>
    <row r="3670" spans="1:12">
      <c r="A3670" s="2">
        <v>11598</v>
      </c>
      <c r="B3670" s="2" t="s">
        <v>137</v>
      </c>
      <c r="C3670" s="31" t="s">
        <v>1780</v>
      </c>
      <c r="D3670" s="610" t="str">
        <f t="shared" si="292"/>
        <v>Фото</v>
      </c>
      <c r="E3670" s="72" t="s">
        <v>351</v>
      </c>
      <c r="F3670" s="51">
        <v>13</v>
      </c>
      <c r="G3670" s="48">
        <f t="shared" si="293"/>
        <v>484.9</v>
      </c>
      <c r="H3670" s="73"/>
      <c r="I3670" s="47">
        <f t="shared" si="294"/>
        <v>0</v>
      </c>
      <c r="J3670" s="47" t="s">
        <v>6583</v>
      </c>
      <c r="K3670" s="610"/>
    </row>
    <row r="3671" spans="1:12" ht="17.399999999999999">
      <c r="A3671" s="175"/>
      <c r="B3671" s="387" t="s">
        <v>1687</v>
      </c>
      <c r="C3671" s="176" t="s">
        <v>41</v>
      </c>
      <c r="D3671" s="610"/>
      <c r="E3671" s="134"/>
      <c r="F3671" s="177"/>
      <c r="G3671" s="178"/>
      <c r="H3671" s="180"/>
      <c r="I3671" s="136"/>
      <c r="J3671" s="136" t="e">
        <v>#N/A</v>
      </c>
      <c r="K3671" s="610"/>
      <c r="L3671" s="3"/>
    </row>
    <row r="3672" spans="1:12" ht="157.35" customHeight="1">
      <c r="A3672" s="451"/>
      <c r="B3672" s="158"/>
      <c r="C3672" s="452"/>
      <c r="D3672" s="610"/>
      <c r="E3672" s="264"/>
      <c r="F3672" s="113"/>
      <c r="G3672" s="105"/>
      <c r="H3672" s="126"/>
      <c r="I3672" s="107"/>
      <c r="J3672" s="107" t="e">
        <v>#N/A</v>
      </c>
      <c r="K3672" s="610"/>
      <c r="L3672" s="3"/>
    </row>
    <row r="3673" spans="1:12">
      <c r="A3673" s="37">
        <v>11036</v>
      </c>
      <c r="B3673" s="436" t="s">
        <v>137</v>
      </c>
      <c r="C3673" s="21" t="s">
        <v>427</v>
      </c>
      <c r="D3673" s="610" t="str">
        <f t="shared" si="292"/>
        <v>Фото</v>
      </c>
      <c r="E3673" s="239" t="s">
        <v>351</v>
      </c>
      <c r="F3673" s="49">
        <v>2</v>
      </c>
      <c r="G3673" s="48">
        <f t="shared" ref="G3673:G3704" si="295">I$2*F3673</f>
        <v>74.599999999999994</v>
      </c>
      <c r="H3673" s="75"/>
      <c r="I3673" s="47">
        <f t="shared" ref="I3673:I3704" si="296">F3673*H3673</f>
        <v>0</v>
      </c>
      <c r="J3673" s="47" t="s">
        <v>7874</v>
      </c>
      <c r="K3673" s="610"/>
      <c r="L3673" s="3"/>
    </row>
    <row r="3674" spans="1:12">
      <c r="A3674" s="37">
        <v>12862</v>
      </c>
      <c r="B3674" s="436" t="s">
        <v>137</v>
      </c>
      <c r="C3674" s="21" t="s">
        <v>2946</v>
      </c>
      <c r="D3674" s="610" t="str">
        <f t="shared" si="292"/>
        <v>Фото</v>
      </c>
      <c r="E3674" s="601" t="s">
        <v>134</v>
      </c>
      <c r="F3674" s="49">
        <v>0.8</v>
      </c>
      <c r="G3674" s="48">
        <f t="shared" si="295"/>
        <v>29.84</v>
      </c>
      <c r="H3674" s="75"/>
      <c r="I3674" s="47">
        <f t="shared" si="296"/>
        <v>0</v>
      </c>
      <c r="J3674" s="47" t="s">
        <v>8605</v>
      </c>
      <c r="K3674" s="610"/>
      <c r="L3674" s="3"/>
    </row>
    <row r="3675" spans="1:12">
      <c r="A3675" s="37">
        <v>11039</v>
      </c>
      <c r="B3675" s="525" t="s">
        <v>759</v>
      </c>
      <c r="C3675" s="21" t="s">
        <v>1782</v>
      </c>
      <c r="D3675" s="610" t="str">
        <f t="shared" si="292"/>
        <v>Фото</v>
      </c>
      <c r="E3675" s="344" t="s">
        <v>351</v>
      </c>
      <c r="F3675" s="49">
        <v>3.5</v>
      </c>
      <c r="G3675" s="48">
        <f t="shared" si="295"/>
        <v>130.54999999999998</v>
      </c>
      <c r="H3675" s="75"/>
      <c r="I3675" s="47">
        <f t="shared" si="296"/>
        <v>0</v>
      </c>
      <c r="J3675" s="47" t="s">
        <v>7900</v>
      </c>
      <c r="K3675" s="610"/>
      <c r="L3675" s="3"/>
    </row>
    <row r="3676" spans="1:12">
      <c r="A3676" s="37">
        <v>33096</v>
      </c>
      <c r="B3676" s="333" t="s">
        <v>42</v>
      </c>
      <c r="C3676" s="21" t="s">
        <v>1782</v>
      </c>
      <c r="D3676" s="610" t="str">
        <f t="shared" si="292"/>
        <v>Фото</v>
      </c>
      <c r="E3676" s="569" t="s">
        <v>134</v>
      </c>
      <c r="F3676" s="49">
        <v>2.5</v>
      </c>
      <c r="G3676" s="48">
        <f t="shared" si="295"/>
        <v>93.25</v>
      </c>
      <c r="H3676" s="75"/>
      <c r="I3676" s="47">
        <f t="shared" si="296"/>
        <v>0</v>
      </c>
      <c r="J3676" s="47" t="s">
        <v>7908</v>
      </c>
      <c r="K3676" s="610"/>
      <c r="L3676" s="3"/>
    </row>
    <row r="3677" spans="1:12">
      <c r="A3677" s="37">
        <v>11592</v>
      </c>
      <c r="B3677" s="455" t="s">
        <v>133</v>
      </c>
      <c r="C3677" s="21" t="s">
        <v>1782</v>
      </c>
      <c r="D3677" s="610" t="str">
        <f t="shared" si="292"/>
        <v>Фото</v>
      </c>
      <c r="E3677" s="239" t="s">
        <v>351</v>
      </c>
      <c r="F3677" s="49">
        <v>3.3</v>
      </c>
      <c r="G3677" s="48">
        <f t="shared" si="295"/>
        <v>123.08999999999999</v>
      </c>
      <c r="H3677" s="75"/>
      <c r="I3677" s="47">
        <f t="shared" si="296"/>
        <v>0</v>
      </c>
      <c r="J3677" s="47" t="s">
        <v>8444</v>
      </c>
      <c r="K3677" s="610"/>
      <c r="L3677" s="3"/>
    </row>
    <row r="3678" spans="1:12">
      <c r="A3678" s="37">
        <v>12771</v>
      </c>
      <c r="B3678" s="460" t="s">
        <v>43</v>
      </c>
      <c r="C3678" s="21" t="s">
        <v>1782</v>
      </c>
      <c r="D3678" s="610" t="str">
        <f t="shared" si="292"/>
        <v>Фото</v>
      </c>
      <c r="E3678" s="239" t="s">
        <v>351</v>
      </c>
      <c r="F3678" s="49">
        <v>4</v>
      </c>
      <c r="G3678" s="48">
        <f t="shared" si="295"/>
        <v>149.19999999999999</v>
      </c>
      <c r="H3678" s="75"/>
      <c r="I3678" s="47">
        <f t="shared" si="296"/>
        <v>0</v>
      </c>
      <c r="J3678" s="47" t="s">
        <v>8508</v>
      </c>
      <c r="K3678" s="610"/>
      <c r="L3678" s="3"/>
    </row>
    <row r="3679" spans="1:12">
      <c r="A3679" s="37">
        <v>40273</v>
      </c>
      <c r="B3679" s="24" t="s">
        <v>158</v>
      </c>
      <c r="C3679" s="21" t="s">
        <v>1782</v>
      </c>
      <c r="D3679" s="610" t="str">
        <f t="shared" si="292"/>
        <v>Фото</v>
      </c>
      <c r="E3679" s="239" t="s">
        <v>351</v>
      </c>
      <c r="F3679" s="49">
        <v>2.5</v>
      </c>
      <c r="G3679" s="48">
        <f t="shared" si="295"/>
        <v>93.25</v>
      </c>
      <c r="H3679" s="75"/>
      <c r="I3679" s="47">
        <f t="shared" si="296"/>
        <v>0</v>
      </c>
      <c r="J3679" s="47" t="s">
        <v>7911</v>
      </c>
      <c r="K3679" s="610"/>
      <c r="L3679" s="3"/>
    </row>
    <row r="3680" spans="1:12">
      <c r="A3680" s="37">
        <v>12748</v>
      </c>
      <c r="B3680" s="24" t="s">
        <v>158</v>
      </c>
      <c r="C3680" s="21" t="s">
        <v>4261</v>
      </c>
      <c r="D3680" s="610" t="str">
        <f t="shared" si="292"/>
        <v>Фото</v>
      </c>
      <c r="E3680" s="239" t="s">
        <v>351</v>
      </c>
      <c r="F3680" s="49">
        <v>1.8</v>
      </c>
      <c r="G3680" s="48">
        <f t="shared" si="295"/>
        <v>67.14</v>
      </c>
      <c r="H3680" s="75"/>
      <c r="I3680" s="47">
        <f t="shared" si="296"/>
        <v>0</v>
      </c>
      <c r="J3680" s="47" t="s">
        <v>8485</v>
      </c>
      <c r="K3680" s="610"/>
      <c r="L3680" s="3"/>
    </row>
    <row r="3681" spans="1:12">
      <c r="A3681" s="37">
        <v>11037</v>
      </c>
      <c r="B3681" s="24" t="s">
        <v>137</v>
      </c>
      <c r="C3681" s="21" t="s">
        <v>2084</v>
      </c>
      <c r="D3681" s="610" t="str">
        <f t="shared" si="292"/>
        <v>Фото</v>
      </c>
      <c r="E3681" s="239" t="s">
        <v>351</v>
      </c>
      <c r="F3681" s="49">
        <v>2.5</v>
      </c>
      <c r="G3681" s="48">
        <f t="shared" si="295"/>
        <v>93.25</v>
      </c>
      <c r="H3681" s="75"/>
      <c r="I3681" s="47">
        <f t="shared" si="296"/>
        <v>0</v>
      </c>
      <c r="J3681" s="47" t="s">
        <v>7898</v>
      </c>
      <c r="K3681" s="610"/>
      <c r="L3681" s="3"/>
    </row>
    <row r="3682" spans="1:12">
      <c r="A3682" s="37">
        <v>11042</v>
      </c>
      <c r="B3682" s="24" t="s">
        <v>137</v>
      </c>
      <c r="C3682" s="21" t="s">
        <v>2085</v>
      </c>
      <c r="D3682" s="610" t="str">
        <f t="shared" si="292"/>
        <v>Фото</v>
      </c>
      <c r="E3682" s="239" t="s">
        <v>351</v>
      </c>
      <c r="F3682" s="49">
        <v>3.5</v>
      </c>
      <c r="G3682" s="48">
        <f t="shared" si="295"/>
        <v>130.54999999999998</v>
      </c>
      <c r="H3682" s="75"/>
      <c r="I3682" s="47">
        <f t="shared" si="296"/>
        <v>0</v>
      </c>
      <c r="J3682" s="47" t="s">
        <v>7903</v>
      </c>
      <c r="K3682" s="610"/>
      <c r="L3682" s="3"/>
    </row>
    <row r="3683" spans="1:12">
      <c r="A3683" s="37">
        <v>11034</v>
      </c>
      <c r="B3683" s="7" t="s">
        <v>137</v>
      </c>
      <c r="C3683" s="21" t="s">
        <v>2086</v>
      </c>
      <c r="D3683" s="610" t="str">
        <f t="shared" si="292"/>
        <v>Фото</v>
      </c>
      <c r="E3683" s="239" t="s">
        <v>351</v>
      </c>
      <c r="F3683" s="49">
        <v>2.5</v>
      </c>
      <c r="G3683" s="48">
        <f t="shared" si="295"/>
        <v>93.25</v>
      </c>
      <c r="H3683" s="75"/>
      <c r="I3683" s="47">
        <f t="shared" si="296"/>
        <v>0</v>
      </c>
      <c r="J3683" s="47" t="s">
        <v>7896</v>
      </c>
      <c r="K3683" s="610"/>
      <c r="L3683" s="3"/>
    </row>
    <row r="3684" spans="1:12">
      <c r="A3684" s="37">
        <v>11027</v>
      </c>
      <c r="B3684" s="24" t="s">
        <v>137</v>
      </c>
      <c r="C3684" s="21" t="s">
        <v>4258</v>
      </c>
      <c r="D3684" s="610" t="str">
        <f t="shared" si="292"/>
        <v>Фото</v>
      </c>
      <c r="E3684" s="239" t="s">
        <v>351</v>
      </c>
      <c r="F3684" s="49">
        <v>2.2999999999999998</v>
      </c>
      <c r="G3684" s="48">
        <f t="shared" si="295"/>
        <v>85.789999999999992</v>
      </c>
      <c r="H3684" s="75"/>
      <c r="I3684" s="47">
        <f t="shared" si="296"/>
        <v>0</v>
      </c>
      <c r="J3684" s="47" t="s">
        <v>7891</v>
      </c>
      <c r="K3684" s="610"/>
      <c r="L3684" s="3"/>
    </row>
    <row r="3685" spans="1:12">
      <c r="A3685" s="37">
        <v>11596</v>
      </c>
      <c r="B3685" s="347" t="s">
        <v>133</v>
      </c>
      <c r="C3685" s="21" t="s">
        <v>4259</v>
      </c>
      <c r="D3685" s="610" t="str">
        <f t="shared" si="292"/>
        <v>Фото</v>
      </c>
      <c r="E3685" s="228" t="s">
        <v>351</v>
      </c>
      <c r="F3685" s="49">
        <v>3.5</v>
      </c>
      <c r="G3685" s="48">
        <f t="shared" si="295"/>
        <v>130.54999999999998</v>
      </c>
      <c r="H3685" s="75"/>
      <c r="I3685" s="47">
        <f t="shared" si="296"/>
        <v>0</v>
      </c>
      <c r="J3685" s="47" t="s">
        <v>7905</v>
      </c>
      <c r="K3685" s="610"/>
      <c r="L3685" s="3"/>
    </row>
    <row r="3686" spans="1:12">
      <c r="A3686" s="37">
        <v>11597</v>
      </c>
      <c r="B3686" s="347" t="s">
        <v>133</v>
      </c>
      <c r="C3686" s="21" t="s">
        <v>4260</v>
      </c>
      <c r="D3686" s="610" t="str">
        <f t="shared" si="292"/>
        <v>Фото</v>
      </c>
      <c r="E3686" s="228" t="s">
        <v>351</v>
      </c>
      <c r="F3686" s="49">
        <v>4</v>
      </c>
      <c r="G3686" s="48">
        <f t="shared" si="295"/>
        <v>149.19999999999999</v>
      </c>
      <c r="H3686" s="75"/>
      <c r="I3686" s="47">
        <f t="shared" si="296"/>
        <v>0</v>
      </c>
      <c r="J3686" s="47" t="s">
        <v>7906</v>
      </c>
      <c r="K3686" s="610"/>
      <c r="L3686" s="3"/>
    </row>
    <row r="3687" spans="1:12">
      <c r="A3687" s="37">
        <v>11041</v>
      </c>
      <c r="B3687" s="500" t="s">
        <v>91</v>
      </c>
      <c r="C3687" s="21" t="s">
        <v>4257</v>
      </c>
      <c r="D3687" s="610" t="str">
        <f t="shared" si="292"/>
        <v>Фото</v>
      </c>
      <c r="E3687" s="239" t="s">
        <v>351</v>
      </c>
      <c r="F3687" s="49">
        <v>4.5</v>
      </c>
      <c r="G3687" s="48">
        <f t="shared" si="295"/>
        <v>167.85</v>
      </c>
      <c r="H3687" s="75"/>
      <c r="I3687" s="47">
        <f t="shared" si="296"/>
        <v>0</v>
      </c>
      <c r="J3687" s="47" t="s">
        <v>7902</v>
      </c>
      <c r="K3687" s="610"/>
      <c r="L3687" s="3"/>
    </row>
    <row r="3688" spans="1:12">
      <c r="A3688" s="37">
        <v>11937</v>
      </c>
      <c r="B3688" s="24" t="s">
        <v>137</v>
      </c>
      <c r="C3688" s="21" t="s">
        <v>4256</v>
      </c>
      <c r="D3688" s="610" t="str">
        <f t="shared" si="292"/>
        <v>Фото</v>
      </c>
      <c r="E3688" s="239" t="s">
        <v>351</v>
      </c>
      <c r="F3688" s="49">
        <v>2.5</v>
      </c>
      <c r="G3688" s="48">
        <f t="shared" si="295"/>
        <v>93.25</v>
      </c>
      <c r="H3688" s="75"/>
      <c r="I3688" s="47">
        <f t="shared" si="296"/>
        <v>0</v>
      </c>
      <c r="J3688" s="47" t="s">
        <v>7907</v>
      </c>
      <c r="K3688" s="610"/>
      <c r="L3688" s="3"/>
    </row>
    <row r="3689" spans="1:12">
      <c r="A3689" s="37">
        <v>11031</v>
      </c>
      <c r="B3689" s="24" t="s">
        <v>137</v>
      </c>
      <c r="C3689" s="21" t="s">
        <v>2087</v>
      </c>
      <c r="D3689" s="610" t="str">
        <f t="shared" si="292"/>
        <v>Фото</v>
      </c>
      <c r="E3689" s="239" t="s">
        <v>351</v>
      </c>
      <c r="F3689" s="49">
        <v>2</v>
      </c>
      <c r="G3689" s="48">
        <f t="shared" si="295"/>
        <v>74.599999999999994</v>
      </c>
      <c r="H3689" s="75"/>
      <c r="I3689" s="47">
        <f t="shared" si="296"/>
        <v>0</v>
      </c>
      <c r="J3689" s="47" t="s">
        <v>7894</v>
      </c>
      <c r="K3689" s="610"/>
      <c r="L3689" s="3"/>
    </row>
    <row r="3690" spans="1:12">
      <c r="A3690" s="37">
        <v>11032</v>
      </c>
      <c r="B3690" s="24" t="s">
        <v>137</v>
      </c>
      <c r="C3690" s="21" t="s">
        <v>2088</v>
      </c>
      <c r="D3690" s="610" t="str">
        <f t="shared" si="292"/>
        <v>Фото</v>
      </c>
      <c r="E3690" s="239" t="s">
        <v>351</v>
      </c>
      <c r="F3690" s="49">
        <v>1.8</v>
      </c>
      <c r="G3690" s="48">
        <f t="shared" si="295"/>
        <v>67.14</v>
      </c>
      <c r="H3690" s="75"/>
      <c r="I3690" s="47">
        <f t="shared" si="296"/>
        <v>0</v>
      </c>
      <c r="J3690" s="47" t="s">
        <v>7895</v>
      </c>
      <c r="K3690" s="610"/>
      <c r="L3690" s="3"/>
    </row>
    <row r="3691" spans="1:12">
      <c r="A3691" s="37">
        <v>12769</v>
      </c>
      <c r="B3691" s="24" t="s">
        <v>137</v>
      </c>
      <c r="C3691" s="21" t="s">
        <v>4263</v>
      </c>
      <c r="D3691" s="610" t="str">
        <f t="shared" si="292"/>
        <v>Фото</v>
      </c>
      <c r="E3691" s="239" t="s">
        <v>351</v>
      </c>
      <c r="F3691" s="49">
        <v>2.2000000000000002</v>
      </c>
      <c r="G3691" s="48">
        <f t="shared" si="295"/>
        <v>82.06</v>
      </c>
      <c r="H3691" s="75"/>
      <c r="I3691" s="47">
        <f t="shared" si="296"/>
        <v>0</v>
      </c>
      <c r="J3691" s="47" t="s">
        <v>8506</v>
      </c>
      <c r="K3691" s="610"/>
      <c r="L3691" s="3"/>
    </row>
    <row r="3692" spans="1:12">
      <c r="A3692" s="37">
        <v>11029</v>
      </c>
      <c r="B3692" s="333" t="s">
        <v>42</v>
      </c>
      <c r="C3692" s="21" t="s">
        <v>4262</v>
      </c>
      <c r="D3692" s="610" t="str">
        <f t="shared" si="292"/>
        <v>Фото</v>
      </c>
      <c r="E3692" s="533" t="s">
        <v>134</v>
      </c>
      <c r="F3692" s="49">
        <v>3.2</v>
      </c>
      <c r="G3692" s="48">
        <f t="shared" si="295"/>
        <v>119.36</v>
      </c>
      <c r="H3692" s="75"/>
      <c r="I3692" s="47">
        <f t="shared" si="296"/>
        <v>0</v>
      </c>
      <c r="J3692" s="47" t="s">
        <v>7892</v>
      </c>
      <c r="K3692" s="610"/>
      <c r="L3692" s="3"/>
    </row>
    <row r="3693" spans="1:12">
      <c r="A3693" s="37">
        <v>11030</v>
      </c>
      <c r="B3693" s="24" t="s">
        <v>137</v>
      </c>
      <c r="C3693" s="21" t="s">
        <v>4262</v>
      </c>
      <c r="D3693" s="610" t="str">
        <f t="shared" si="292"/>
        <v>Фото</v>
      </c>
      <c r="E3693" s="239" t="s">
        <v>351</v>
      </c>
      <c r="F3693" s="49">
        <v>2.5</v>
      </c>
      <c r="G3693" s="48">
        <f t="shared" si="295"/>
        <v>93.25</v>
      </c>
      <c r="H3693" s="75"/>
      <c r="I3693" s="47">
        <f t="shared" si="296"/>
        <v>0</v>
      </c>
      <c r="J3693" s="47" t="s">
        <v>7893</v>
      </c>
      <c r="K3693" s="610"/>
      <c r="L3693" s="3"/>
    </row>
    <row r="3694" spans="1:12">
      <c r="A3694" s="37">
        <v>11594</v>
      </c>
      <c r="B3694" s="460" t="s">
        <v>759</v>
      </c>
      <c r="C3694" s="21" t="s">
        <v>760</v>
      </c>
      <c r="D3694" s="610" t="str">
        <f t="shared" si="292"/>
        <v>Фото</v>
      </c>
      <c r="E3694" s="239" t="s">
        <v>351</v>
      </c>
      <c r="F3694" s="49">
        <v>3.5</v>
      </c>
      <c r="G3694" s="48">
        <f t="shared" si="295"/>
        <v>130.54999999999998</v>
      </c>
      <c r="H3694" s="75"/>
      <c r="I3694" s="47">
        <f t="shared" si="296"/>
        <v>0</v>
      </c>
      <c r="J3694" s="47" t="s">
        <v>7904</v>
      </c>
      <c r="K3694" s="610"/>
      <c r="L3694" s="3"/>
    </row>
    <row r="3695" spans="1:12">
      <c r="A3695" s="37">
        <v>11035</v>
      </c>
      <c r="B3695" s="24" t="s">
        <v>137</v>
      </c>
      <c r="C3695" s="21" t="s">
        <v>2090</v>
      </c>
      <c r="D3695" s="610" t="str">
        <f t="shared" si="292"/>
        <v>Фото</v>
      </c>
      <c r="E3695" s="239" t="s">
        <v>351</v>
      </c>
      <c r="F3695" s="49">
        <v>3</v>
      </c>
      <c r="G3695" s="48">
        <f t="shared" si="295"/>
        <v>111.89999999999999</v>
      </c>
      <c r="H3695" s="75"/>
      <c r="I3695" s="47">
        <f t="shared" si="296"/>
        <v>0</v>
      </c>
      <c r="J3695" s="47" t="s">
        <v>7897</v>
      </c>
      <c r="K3695" s="610"/>
      <c r="L3695" s="3"/>
    </row>
    <row r="3696" spans="1:12">
      <c r="A3696" s="37">
        <v>40272</v>
      </c>
      <c r="B3696" s="524" t="s">
        <v>2947</v>
      </c>
      <c r="C3696" s="21" t="s">
        <v>2090</v>
      </c>
      <c r="D3696" s="610" t="str">
        <f t="shared" si="292"/>
        <v>Фото</v>
      </c>
      <c r="E3696" s="533" t="s">
        <v>134</v>
      </c>
      <c r="F3696" s="49">
        <v>3.3</v>
      </c>
      <c r="G3696" s="48">
        <f t="shared" si="295"/>
        <v>123.08999999999999</v>
      </c>
      <c r="H3696" s="75"/>
      <c r="I3696" s="47">
        <f t="shared" si="296"/>
        <v>0</v>
      </c>
      <c r="J3696" s="47" t="s">
        <v>7910</v>
      </c>
      <c r="K3696" s="610"/>
      <c r="L3696" s="3"/>
    </row>
    <row r="3697" spans="1:12">
      <c r="A3697" s="37">
        <v>11038</v>
      </c>
      <c r="B3697" s="24" t="s">
        <v>137</v>
      </c>
      <c r="C3697" s="21" t="s">
        <v>2089</v>
      </c>
      <c r="D3697" s="610" t="str">
        <f t="shared" si="292"/>
        <v>Фото</v>
      </c>
      <c r="E3697" s="239" t="s">
        <v>351</v>
      </c>
      <c r="F3697" s="49">
        <v>2.4</v>
      </c>
      <c r="G3697" s="48">
        <f t="shared" si="295"/>
        <v>89.52</v>
      </c>
      <c r="H3697" s="75"/>
      <c r="I3697" s="47">
        <f t="shared" si="296"/>
        <v>0</v>
      </c>
      <c r="J3697" s="47" t="s">
        <v>7899</v>
      </c>
      <c r="K3697" s="610"/>
      <c r="L3697" s="3"/>
    </row>
    <row r="3698" spans="1:12">
      <c r="A3698" s="37">
        <v>12770</v>
      </c>
      <c r="B3698" s="460" t="s">
        <v>43</v>
      </c>
      <c r="C3698" s="21" t="s">
        <v>2089</v>
      </c>
      <c r="D3698" s="610" t="str">
        <f t="shared" si="292"/>
        <v>Фото</v>
      </c>
      <c r="E3698" s="239" t="s">
        <v>351</v>
      </c>
      <c r="F3698" s="49">
        <v>4.5</v>
      </c>
      <c r="G3698" s="48">
        <f t="shared" si="295"/>
        <v>167.85</v>
      </c>
      <c r="H3698" s="75"/>
      <c r="I3698" s="47">
        <f t="shared" si="296"/>
        <v>0</v>
      </c>
      <c r="J3698" s="47" t="s">
        <v>8507</v>
      </c>
      <c r="K3698" s="610"/>
      <c r="L3698" s="3"/>
    </row>
    <row r="3699" spans="1:12">
      <c r="A3699" s="37">
        <v>40270</v>
      </c>
      <c r="B3699" s="524" t="s">
        <v>2947</v>
      </c>
      <c r="C3699" s="21" t="s">
        <v>2089</v>
      </c>
      <c r="D3699" s="610" t="str">
        <f t="shared" si="292"/>
        <v>Фото</v>
      </c>
      <c r="E3699" s="533" t="s">
        <v>134</v>
      </c>
      <c r="F3699" s="49">
        <v>4.5</v>
      </c>
      <c r="G3699" s="48">
        <f t="shared" si="295"/>
        <v>167.85</v>
      </c>
      <c r="H3699" s="75"/>
      <c r="I3699" s="47">
        <f t="shared" si="296"/>
        <v>0</v>
      </c>
      <c r="J3699" s="47" t="s">
        <v>7909</v>
      </c>
      <c r="K3699" s="610"/>
      <c r="L3699" s="3"/>
    </row>
    <row r="3700" spans="1:12">
      <c r="A3700" s="37">
        <v>11040</v>
      </c>
      <c r="B3700" s="24" t="s">
        <v>137</v>
      </c>
      <c r="C3700" s="21" t="s">
        <v>2091</v>
      </c>
      <c r="D3700" s="610" t="str">
        <f t="shared" si="292"/>
        <v>Фото</v>
      </c>
      <c r="E3700" s="239" t="s">
        <v>351</v>
      </c>
      <c r="F3700" s="49">
        <v>3.5</v>
      </c>
      <c r="G3700" s="48">
        <f t="shared" si="295"/>
        <v>130.54999999999998</v>
      </c>
      <c r="H3700" s="75"/>
      <c r="I3700" s="47">
        <f t="shared" si="296"/>
        <v>0</v>
      </c>
      <c r="J3700" s="47" t="s">
        <v>7901</v>
      </c>
      <c r="K3700" s="610"/>
      <c r="L3700" s="3"/>
    </row>
    <row r="3701" spans="1:12">
      <c r="A3701" s="37">
        <v>40712</v>
      </c>
      <c r="B3701" s="24" t="s">
        <v>137</v>
      </c>
      <c r="C3701" s="31" t="s">
        <v>3871</v>
      </c>
      <c r="D3701" s="610" t="str">
        <f t="shared" si="292"/>
        <v>Фото</v>
      </c>
      <c r="E3701" s="239" t="s">
        <v>351</v>
      </c>
      <c r="F3701" s="49">
        <v>25</v>
      </c>
      <c r="G3701" s="48">
        <f t="shared" si="295"/>
        <v>932.49999999999989</v>
      </c>
      <c r="H3701" s="75"/>
      <c r="I3701" s="47">
        <f t="shared" si="296"/>
        <v>0</v>
      </c>
      <c r="J3701" s="47" t="s">
        <v>5307</v>
      </c>
      <c r="K3701" s="610"/>
      <c r="L3701" s="3"/>
    </row>
    <row r="3702" spans="1:12">
      <c r="A3702" s="37">
        <v>12942</v>
      </c>
      <c r="B3702" s="24" t="s">
        <v>137</v>
      </c>
      <c r="C3702" s="31" t="s">
        <v>3274</v>
      </c>
      <c r="D3702" s="610" t="str">
        <f t="shared" si="292"/>
        <v>Фото</v>
      </c>
      <c r="E3702" s="239" t="s">
        <v>351</v>
      </c>
      <c r="F3702" s="49">
        <v>33</v>
      </c>
      <c r="G3702" s="48">
        <f t="shared" si="295"/>
        <v>1230.8999999999999</v>
      </c>
      <c r="H3702" s="75"/>
      <c r="I3702" s="47">
        <f t="shared" si="296"/>
        <v>0</v>
      </c>
      <c r="J3702" s="47" t="s">
        <v>8665</v>
      </c>
      <c r="K3702" s="610"/>
      <c r="L3702" s="3"/>
    </row>
    <row r="3703" spans="1:12">
      <c r="A3703" s="6">
        <v>29229</v>
      </c>
      <c r="B3703" s="304" t="s">
        <v>416</v>
      </c>
      <c r="C3703" s="31" t="s">
        <v>466</v>
      </c>
      <c r="D3703" s="610" t="str">
        <f t="shared" si="292"/>
        <v>Фото</v>
      </c>
      <c r="E3703" s="533" t="s">
        <v>134</v>
      </c>
      <c r="F3703" s="52">
        <v>11</v>
      </c>
      <c r="G3703" s="48">
        <f t="shared" si="295"/>
        <v>410.29999999999995</v>
      </c>
      <c r="H3703" s="75"/>
      <c r="I3703" s="47">
        <f t="shared" si="296"/>
        <v>0</v>
      </c>
      <c r="J3703" s="47" t="s">
        <v>5308</v>
      </c>
      <c r="K3703" s="610"/>
      <c r="L3703" s="3"/>
    </row>
    <row r="3704" spans="1:12">
      <c r="A3704" s="6">
        <v>29235</v>
      </c>
      <c r="B3704" s="24" t="s">
        <v>137</v>
      </c>
      <c r="C3704" s="31" t="s">
        <v>467</v>
      </c>
      <c r="D3704" s="610" t="str">
        <f t="shared" si="292"/>
        <v>Фото</v>
      </c>
      <c r="E3704" s="239" t="s">
        <v>351</v>
      </c>
      <c r="F3704" s="52">
        <v>20</v>
      </c>
      <c r="G3704" s="48">
        <f t="shared" si="295"/>
        <v>746</v>
      </c>
      <c r="H3704" s="75"/>
      <c r="I3704" s="47">
        <f t="shared" si="296"/>
        <v>0</v>
      </c>
      <c r="J3704" s="47" t="s">
        <v>5309</v>
      </c>
      <c r="K3704" s="610"/>
      <c r="L3704" s="3"/>
    </row>
    <row r="3705" spans="1:12">
      <c r="A3705" s="37">
        <v>11115</v>
      </c>
      <c r="B3705" s="455" t="s">
        <v>133</v>
      </c>
      <c r="C3705" s="31" t="s">
        <v>510</v>
      </c>
      <c r="D3705" s="610" t="str">
        <f t="shared" si="292"/>
        <v>Фото</v>
      </c>
      <c r="E3705" s="566" t="s">
        <v>351</v>
      </c>
      <c r="F3705" s="49">
        <v>16</v>
      </c>
      <c r="G3705" s="48">
        <f t="shared" ref="G3705:G3736" si="297">I$2*F3705</f>
        <v>596.79999999999995</v>
      </c>
      <c r="H3705" s="75"/>
      <c r="I3705" s="47">
        <f t="shared" ref="I3705:I3736" si="298">F3705*H3705</f>
        <v>0</v>
      </c>
      <c r="J3705" s="47" t="s">
        <v>5310</v>
      </c>
      <c r="K3705" s="610"/>
      <c r="L3705" s="3"/>
    </row>
    <row r="3706" spans="1:12">
      <c r="A3706" s="37">
        <v>11112</v>
      </c>
      <c r="B3706" s="455" t="s">
        <v>133</v>
      </c>
      <c r="C3706" s="31" t="s">
        <v>468</v>
      </c>
      <c r="D3706" s="610" t="str">
        <f t="shared" si="292"/>
        <v>Фото</v>
      </c>
      <c r="E3706" s="239" t="s">
        <v>351</v>
      </c>
      <c r="F3706" s="49">
        <v>12.5</v>
      </c>
      <c r="G3706" s="48">
        <f t="shared" si="297"/>
        <v>466.24999999999994</v>
      </c>
      <c r="H3706" s="75"/>
      <c r="I3706" s="47">
        <f t="shared" si="298"/>
        <v>0</v>
      </c>
      <c r="J3706" s="47" t="s">
        <v>5311</v>
      </c>
      <c r="K3706" s="610"/>
      <c r="L3706" s="3"/>
    </row>
    <row r="3707" spans="1:12">
      <c r="A3707" s="37">
        <v>11114</v>
      </c>
      <c r="B3707" s="455" t="s">
        <v>133</v>
      </c>
      <c r="C3707" s="31" t="s">
        <v>509</v>
      </c>
      <c r="D3707" s="610" t="str">
        <f t="shared" si="292"/>
        <v>Фото</v>
      </c>
      <c r="E3707" s="239" t="s">
        <v>351</v>
      </c>
      <c r="F3707" s="49">
        <v>16</v>
      </c>
      <c r="G3707" s="48">
        <f t="shared" si="297"/>
        <v>596.79999999999995</v>
      </c>
      <c r="H3707" s="75"/>
      <c r="I3707" s="47">
        <f t="shared" si="298"/>
        <v>0</v>
      </c>
      <c r="J3707" s="47" t="s">
        <v>5312</v>
      </c>
      <c r="K3707" s="610"/>
      <c r="L3707" s="3"/>
    </row>
    <row r="3708" spans="1:12">
      <c r="A3708" s="37">
        <v>40052</v>
      </c>
      <c r="B3708" s="24" t="s">
        <v>137</v>
      </c>
      <c r="C3708" s="31" t="s">
        <v>469</v>
      </c>
      <c r="D3708" s="610" t="str">
        <f t="shared" si="292"/>
        <v>Фото</v>
      </c>
      <c r="E3708" s="566" t="s">
        <v>351</v>
      </c>
      <c r="F3708" s="49">
        <v>14</v>
      </c>
      <c r="G3708" s="48">
        <f t="shared" si="297"/>
        <v>522.19999999999993</v>
      </c>
      <c r="H3708" s="75"/>
      <c r="I3708" s="47">
        <f t="shared" si="298"/>
        <v>0</v>
      </c>
      <c r="J3708" s="47" t="s">
        <v>5313</v>
      </c>
      <c r="K3708" s="610"/>
      <c r="L3708" s="3"/>
    </row>
    <row r="3709" spans="1:12">
      <c r="A3709" s="6">
        <v>29230</v>
      </c>
      <c r="B3709" s="24" t="s">
        <v>137</v>
      </c>
      <c r="C3709" s="31" t="s">
        <v>470</v>
      </c>
      <c r="D3709" s="610" t="str">
        <f t="shared" si="292"/>
        <v>Фото</v>
      </c>
      <c r="E3709" s="239" t="s">
        <v>351</v>
      </c>
      <c r="F3709" s="52">
        <v>13</v>
      </c>
      <c r="G3709" s="48">
        <f t="shared" si="297"/>
        <v>484.9</v>
      </c>
      <c r="H3709" s="75"/>
      <c r="I3709" s="47">
        <f t="shared" si="298"/>
        <v>0</v>
      </c>
      <c r="J3709" s="47" t="s">
        <v>8160</v>
      </c>
      <c r="K3709" s="610"/>
      <c r="L3709" s="3"/>
    </row>
    <row r="3710" spans="1:12">
      <c r="A3710" s="37">
        <v>11109</v>
      </c>
      <c r="B3710" s="455" t="s">
        <v>133</v>
      </c>
      <c r="C3710" s="31" t="s">
        <v>2681</v>
      </c>
      <c r="D3710" s="610" t="str">
        <f t="shared" si="292"/>
        <v>Фото</v>
      </c>
      <c r="E3710" s="239" t="s">
        <v>351</v>
      </c>
      <c r="F3710" s="49">
        <v>12.5</v>
      </c>
      <c r="G3710" s="48">
        <f t="shared" si="297"/>
        <v>466.24999999999994</v>
      </c>
      <c r="H3710" s="75"/>
      <c r="I3710" s="47">
        <f t="shared" si="298"/>
        <v>0</v>
      </c>
      <c r="J3710" s="47" t="s">
        <v>5314</v>
      </c>
      <c r="K3710" s="610"/>
      <c r="L3710" s="3"/>
    </row>
    <row r="3711" spans="1:12">
      <c r="A3711" s="37">
        <v>11117</v>
      </c>
      <c r="B3711" s="455" t="s">
        <v>133</v>
      </c>
      <c r="C3711" s="31" t="s">
        <v>508</v>
      </c>
      <c r="D3711" s="610" t="str">
        <f t="shared" si="292"/>
        <v>Фото</v>
      </c>
      <c r="E3711" s="239" t="s">
        <v>351</v>
      </c>
      <c r="F3711" s="49">
        <v>16</v>
      </c>
      <c r="G3711" s="48">
        <f t="shared" si="297"/>
        <v>596.79999999999995</v>
      </c>
      <c r="H3711" s="75"/>
      <c r="I3711" s="47">
        <f t="shared" si="298"/>
        <v>0</v>
      </c>
      <c r="J3711" s="47" t="s">
        <v>5315</v>
      </c>
      <c r="K3711" s="610"/>
      <c r="L3711" s="3"/>
    </row>
    <row r="3712" spans="1:12">
      <c r="A3712" s="37">
        <v>11754</v>
      </c>
      <c r="B3712" s="455" t="s">
        <v>133</v>
      </c>
      <c r="C3712" s="31" t="s">
        <v>1769</v>
      </c>
      <c r="D3712" s="610" t="str">
        <f t="shared" si="292"/>
        <v>Фото</v>
      </c>
      <c r="E3712" s="566" t="s">
        <v>741</v>
      </c>
      <c r="F3712" s="49">
        <v>16</v>
      </c>
      <c r="G3712" s="48">
        <f t="shared" si="297"/>
        <v>596.79999999999995</v>
      </c>
      <c r="H3712" s="75"/>
      <c r="I3712" s="47">
        <f t="shared" si="298"/>
        <v>0</v>
      </c>
      <c r="J3712" s="47" t="s">
        <v>7445</v>
      </c>
      <c r="K3712" s="610"/>
      <c r="L3712" s="3"/>
    </row>
    <row r="3713" spans="1:12">
      <c r="A3713" s="37">
        <v>40263</v>
      </c>
      <c r="B3713" s="455" t="s">
        <v>133</v>
      </c>
      <c r="C3713" s="31" t="s">
        <v>848</v>
      </c>
      <c r="D3713" s="610" t="str">
        <f t="shared" si="292"/>
        <v>Фото</v>
      </c>
      <c r="E3713" s="344" t="s">
        <v>351</v>
      </c>
      <c r="F3713" s="49">
        <v>16</v>
      </c>
      <c r="G3713" s="48">
        <f t="shared" si="297"/>
        <v>596.79999999999995</v>
      </c>
      <c r="H3713" s="75"/>
      <c r="I3713" s="47">
        <f t="shared" si="298"/>
        <v>0</v>
      </c>
      <c r="J3713" s="47" t="s">
        <v>5316</v>
      </c>
      <c r="K3713" s="610"/>
      <c r="L3713" s="3"/>
    </row>
    <row r="3714" spans="1:12">
      <c r="A3714" s="37">
        <v>11116</v>
      </c>
      <c r="B3714" s="455" t="s">
        <v>133</v>
      </c>
      <c r="C3714" s="31" t="s">
        <v>692</v>
      </c>
      <c r="D3714" s="610" t="str">
        <f t="shared" si="292"/>
        <v>Фото</v>
      </c>
      <c r="E3714" s="566" t="s">
        <v>351</v>
      </c>
      <c r="F3714" s="49">
        <v>16</v>
      </c>
      <c r="G3714" s="48">
        <f t="shared" si="297"/>
        <v>596.79999999999995</v>
      </c>
      <c r="H3714" s="75"/>
      <c r="I3714" s="47">
        <f t="shared" si="298"/>
        <v>0</v>
      </c>
      <c r="J3714" s="47" t="s">
        <v>5317</v>
      </c>
      <c r="K3714" s="610"/>
      <c r="L3714" s="3"/>
    </row>
    <row r="3715" spans="1:12">
      <c r="A3715" s="37">
        <v>11303</v>
      </c>
      <c r="B3715" s="455" t="s">
        <v>133</v>
      </c>
      <c r="C3715" s="31" t="s">
        <v>505</v>
      </c>
      <c r="D3715" s="610" t="str">
        <f t="shared" si="292"/>
        <v>Фото</v>
      </c>
      <c r="E3715" s="239" t="s">
        <v>351</v>
      </c>
      <c r="F3715" s="49">
        <v>18.5</v>
      </c>
      <c r="G3715" s="48">
        <f t="shared" si="297"/>
        <v>690.05</v>
      </c>
      <c r="H3715" s="75"/>
      <c r="I3715" s="47">
        <f t="shared" si="298"/>
        <v>0</v>
      </c>
      <c r="J3715" s="47" t="s">
        <v>5318</v>
      </c>
      <c r="K3715" s="610"/>
      <c r="L3715" s="3"/>
    </row>
    <row r="3716" spans="1:12">
      <c r="A3716" s="37">
        <v>11302</v>
      </c>
      <c r="B3716" s="455" t="s">
        <v>133</v>
      </c>
      <c r="C3716" s="31" t="s">
        <v>506</v>
      </c>
      <c r="D3716" s="610" t="str">
        <f t="shared" si="292"/>
        <v>Фото</v>
      </c>
      <c r="E3716" s="239" t="s">
        <v>351</v>
      </c>
      <c r="F3716" s="49">
        <v>18.5</v>
      </c>
      <c r="G3716" s="48">
        <f t="shared" si="297"/>
        <v>690.05</v>
      </c>
      <c r="H3716" s="75"/>
      <c r="I3716" s="47">
        <f t="shared" si="298"/>
        <v>0</v>
      </c>
      <c r="J3716" s="47" t="s">
        <v>5319</v>
      </c>
      <c r="K3716" s="610"/>
      <c r="L3716" s="3"/>
    </row>
    <row r="3717" spans="1:12">
      <c r="A3717" s="37">
        <v>11120</v>
      </c>
      <c r="B3717" s="455" t="s">
        <v>133</v>
      </c>
      <c r="C3717" s="31" t="s">
        <v>507</v>
      </c>
      <c r="D3717" s="610" t="str">
        <f t="shared" si="292"/>
        <v>Фото</v>
      </c>
      <c r="E3717" s="239" t="s">
        <v>351</v>
      </c>
      <c r="F3717" s="49">
        <v>16</v>
      </c>
      <c r="G3717" s="48">
        <f t="shared" si="297"/>
        <v>596.79999999999995</v>
      </c>
      <c r="H3717" s="75"/>
      <c r="I3717" s="47">
        <f t="shared" si="298"/>
        <v>0</v>
      </c>
      <c r="J3717" s="47" t="s">
        <v>5320</v>
      </c>
      <c r="K3717" s="610"/>
      <c r="L3717" s="3"/>
    </row>
    <row r="3718" spans="1:12">
      <c r="A3718" s="37">
        <v>11121</v>
      </c>
      <c r="B3718" s="460" t="s">
        <v>43</v>
      </c>
      <c r="C3718" s="31" t="s">
        <v>2901</v>
      </c>
      <c r="D3718" s="610" t="str">
        <f t="shared" si="292"/>
        <v>Фото</v>
      </c>
      <c r="E3718" s="239" t="s">
        <v>351</v>
      </c>
      <c r="F3718" s="49">
        <v>21</v>
      </c>
      <c r="G3718" s="48">
        <f t="shared" si="297"/>
        <v>783.3</v>
      </c>
      <c r="H3718" s="75"/>
      <c r="I3718" s="47">
        <f t="shared" si="298"/>
        <v>0</v>
      </c>
      <c r="J3718" s="47" t="s">
        <v>5321</v>
      </c>
      <c r="K3718" s="610"/>
      <c r="L3718" s="3"/>
    </row>
    <row r="3719" spans="1:12">
      <c r="A3719" s="37">
        <v>12840</v>
      </c>
      <c r="B3719" s="460" t="s">
        <v>43</v>
      </c>
      <c r="C3719" s="31" t="s">
        <v>2902</v>
      </c>
      <c r="D3719" s="610" t="str">
        <f t="shared" ref="D3719:D3782" si="299">HYPERLINK(J3719,"Фото")</f>
        <v>Фото</v>
      </c>
      <c r="E3719" s="239" t="s">
        <v>351</v>
      </c>
      <c r="F3719" s="49">
        <v>21</v>
      </c>
      <c r="G3719" s="48">
        <f t="shared" si="297"/>
        <v>783.3</v>
      </c>
      <c r="H3719" s="75"/>
      <c r="I3719" s="47">
        <f t="shared" si="298"/>
        <v>0</v>
      </c>
      <c r="J3719" s="47" t="s">
        <v>8586</v>
      </c>
      <c r="K3719" s="610"/>
      <c r="L3719" s="3"/>
    </row>
    <row r="3720" spans="1:12">
      <c r="A3720" s="37">
        <v>11301</v>
      </c>
      <c r="B3720" s="455" t="s">
        <v>133</v>
      </c>
      <c r="C3720" s="31" t="s">
        <v>471</v>
      </c>
      <c r="D3720" s="610" t="str">
        <f t="shared" si="299"/>
        <v>Фото</v>
      </c>
      <c r="E3720" s="239" t="s">
        <v>351</v>
      </c>
      <c r="F3720" s="49">
        <v>18.5</v>
      </c>
      <c r="G3720" s="48">
        <f t="shared" si="297"/>
        <v>690.05</v>
      </c>
      <c r="H3720" s="75"/>
      <c r="I3720" s="47">
        <f t="shared" si="298"/>
        <v>0</v>
      </c>
      <c r="J3720" s="47" t="s">
        <v>5323</v>
      </c>
      <c r="K3720" s="610"/>
      <c r="L3720" s="3"/>
    </row>
    <row r="3721" spans="1:12">
      <c r="A3721" s="37">
        <v>11118</v>
      </c>
      <c r="B3721" s="455" t="s">
        <v>133</v>
      </c>
      <c r="C3721" s="31" t="s">
        <v>511</v>
      </c>
      <c r="D3721" s="610" t="str">
        <f t="shared" si="299"/>
        <v>Фото</v>
      </c>
      <c r="E3721" s="239" t="s">
        <v>351</v>
      </c>
      <c r="F3721" s="49">
        <v>18.5</v>
      </c>
      <c r="G3721" s="48">
        <f t="shared" si="297"/>
        <v>690.05</v>
      </c>
      <c r="H3721" s="75"/>
      <c r="I3721" s="47">
        <f t="shared" si="298"/>
        <v>0</v>
      </c>
      <c r="J3721" s="47" t="s">
        <v>5324</v>
      </c>
      <c r="K3721" s="610"/>
      <c r="L3721" s="3"/>
    </row>
    <row r="3722" spans="1:12">
      <c r="A3722" s="6">
        <v>29236</v>
      </c>
      <c r="B3722" s="24" t="s">
        <v>137</v>
      </c>
      <c r="C3722" s="31" t="s">
        <v>472</v>
      </c>
      <c r="D3722" s="610" t="str">
        <f t="shared" si="299"/>
        <v>Фото</v>
      </c>
      <c r="E3722" s="239" t="s">
        <v>351</v>
      </c>
      <c r="F3722" s="52">
        <v>23</v>
      </c>
      <c r="G3722" s="48">
        <f t="shared" si="297"/>
        <v>857.9</v>
      </c>
      <c r="H3722" s="75"/>
      <c r="I3722" s="47">
        <f t="shared" si="298"/>
        <v>0</v>
      </c>
      <c r="J3722" s="47" t="s">
        <v>5325</v>
      </c>
      <c r="K3722" s="610"/>
      <c r="L3722" s="3"/>
    </row>
    <row r="3723" spans="1:12">
      <c r="A3723" s="6">
        <v>29237</v>
      </c>
      <c r="B3723" s="23" t="s">
        <v>137</v>
      </c>
      <c r="C3723" s="31" t="s">
        <v>473</v>
      </c>
      <c r="D3723" s="610" t="str">
        <f t="shared" si="299"/>
        <v>Фото</v>
      </c>
      <c r="E3723" s="72" t="s">
        <v>351</v>
      </c>
      <c r="F3723" s="51">
        <v>24</v>
      </c>
      <c r="G3723" s="48">
        <f t="shared" si="297"/>
        <v>895.19999999999993</v>
      </c>
      <c r="H3723" s="75"/>
      <c r="I3723" s="47">
        <f t="shared" si="298"/>
        <v>0</v>
      </c>
      <c r="J3723" s="47" t="s">
        <v>5326</v>
      </c>
      <c r="K3723" s="610"/>
      <c r="L3723" s="3"/>
    </row>
    <row r="3724" spans="1:12">
      <c r="A3724" s="6">
        <v>29238</v>
      </c>
      <c r="B3724" s="23" t="s">
        <v>137</v>
      </c>
      <c r="C3724" s="31" t="s">
        <v>2092</v>
      </c>
      <c r="D3724" s="610" t="str">
        <f t="shared" si="299"/>
        <v>Фото</v>
      </c>
      <c r="E3724" s="72" t="s">
        <v>351</v>
      </c>
      <c r="F3724" s="51">
        <v>30</v>
      </c>
      <c r="G3724" s="48">
        <f t="shared" si="297"/>
        <v>1119</v>
      </c>
      <c r="H3724" s="75"/>
      <c r="I3724" s="47">
        <f t="shared" si="298"/>
        <v>0</v>
      </c>
      <c r="J3724" s="47" t="s">
        <v>5328</v>
      </c>
      <c r="K3724" s="610"/>
      <c r="L3724" s="3"/>
    </row>
    <row r="3725" spans="1:12">
      <c r="A3725" s="6">
        <v>12742</v>
      </c>
      <c r="B3725" s="96" t="s">
        <v>60</v>
      </c>
      <c r="C3725" s="31" t="s">
        <v>2770</v>
      </c>
      <c r="D3725" s="610" t="str">
        <f t="shared" si="299"/>
        <v>Фото</v>
      </c>
      <c r="E3725" s="72" t="s">
        <v>351</v>
      </c>
      <c r="F3725" s="51">
        <v>74</v>
      </c>
      <c r="G3725" s="48">
        <f t="shared" si="297"/>
        <v>2760.2</v>
      </c>
      <c r="H3725" s="75"/>
      <c r="I3725" s="47">
        <f t="shared" si="298"/>
        <v>0</v>
      </c>
      <c r="J3725" s="47" t="s">
        <v>8480</v>
      </c>
      <c r="K3725" s="610"/>
      <c r="L3725" s="3"/>
    </row>
    <row r="3726" spans="1:12">
      <c r="A3726" s="6">
        <v>12549</v>
      </c>
      <c r="B3726" s="455" t="s">
        <v>133</v>
      </c>
      <c r="C3726" s="31" t="s">
        <v>513</v>
      </c>
      <c r="D3726" s="610" t="str">
        <f t="shared" si="299"/>
        <v>Фото</v>
      </c>
      <c r="E3726" s="72" t="s">
        <v>351</v>
      </c>
      <c r="F3726" s="51">
        <v>19</v>
      </c>
      <c r="G3726" s="48">
        <f t="shared" si="297"/>
        <v>708.69999999999993</v>
      </c>
      <c r="H3726" s="75"/>
      <c r="I3726" s="47">
        <f t="shared" si="298"/>
        <v>0</v>
      </c>
      <c r="J3726" s="47" t="s">
        <v>5402</v>
      </c>
      <c r="K3726" s="610"/>
      <c r="L3726" s="3"/>
    </row>
    <row r="3727" spans="1:12">
      <c r="A3727" s="6">
        <v>12550</v>
      </c>
      <c r="B3727" s="333" t="s">
        <v>42</v>
      </c>
      <c r="C3727" s="31" t="s">
        <v>4528</v>
      </c>
      <c r="D3727" s="610" t="str">
        <f t="shared" si="299"/>
        <v>Фото</v>
      </c>
      <c r="E3727" s="596" t="s">
        <v>351</v>
      </c>
      <c r="F3727" s="51">
        <v>16</v>
      </c>
      <c r="G3727" s="48">
        <f t="shared" si="297"/>
        <v>596.79999999999995</v>
      </c>
      <c r="H3727" s="75"/>
      <c r="I3727" s="47">
        <f t="shared" si="298"/>
        <v>0</v>
      </c>
      <c r="J3727" s="47" t="s">
        <v>5329</v>
      </c>
      <c r="K3727" s="610"/>
      <c r="L3727" s="3"/>
    </row>
    <row r="3728" spans="1:12">
      <c r="A3728" s="6">
        <v>29240</v>
      </c>
      <c r="B3728" s="348" t="s">
        <v>32</v>
      </c>
      <c r="C3728" s="31" t="s">
        <v>475</v>
      </c>
      <c r="D3728" s="610" t="str">
        <f t="shared" si="299"/>
        <v>Фото</v>
      </c>
      <c r="E3728" s="72" t="s">
        <v>351</v>
      </c>
      <c r="F3728" s="51">
        <v>19</v>
      </c>
      <c r="G3728" s="48">
        <f t="shared" si="297"/>
        <v>708.69999999999993</v>
      </c>
      <c r="H3728" s="75"/>
      <c r="I3728" s="47">
        <f t="shared" si="298"/>
        <v>0</v>
      </c>
      <c r="J3728" s="47" t="s">
        <v>5330</v>
      </c>
      <c r="K3728" s="610"/>
      <c r="L3728" s="3"/>
    </row>
    <row r="3729" spans="1:12">
      <c r="A3729" s="6">
        <v>40291</v>
      </c>
      <c r="B3729" s="455" t="s">
        <v>133</v>
      </c>
      <c r="C3729" s="31" t="s">
        <v>476</v>
      </c>
      <c r="D3729" s="610" t="str">
        <f t="shared" si="299"/>
        <v>Фото</v>
      </c>
      <c r="E3729" s="344" t="s">
        <v>4117</v>
      </c>
      <c r="F3729" s="51">
        <v>32</v>
      </c>
      <c r="G3729" s="48">
        <f t="shared" si="297"/>
        <v>1193.5999999999999</v>
      </c>
      <c r="H3729" s="75"/>
      <c r="I3729" s="47">
        <f t="shared" si="298"/>
        <v>0</v>
      </c>
      <c r="J3729" s="47" t="s">
        <v>5331</v>
      </c>
      <c r="K3729" s="610"/>
      <c r="L3729" s="3"/>
    </row>
    <row r="3730" spans="1:12">
      <c r="A3730" s="37">
        <v>11127</v>
      </c>
      <c r="B3730" s="304" t="s">
        <v>503</v>
      </c>
      <c r="C3730" s="31" t="s">
        <v>2093</v>
      </c>
      <c r="D3730" s="610" t="str">
        <f t="shared" si="299"/>
        <v>Фото</v>
      </c>
      <c r="E3730" s="239" t="s">
        <v>351</v>
      </c>
      <c r="F3730" s="49">
        <v>20</v>
      </c>
      <c r="G3730" s="48">
        <f t="shared" si="297"/>
        <v>746</v>
      </c>
      <c r="H3730" s="75"/>
      <c r="I3730" s="47">
        <f t="shared" si="298"/>
        <v>0</v>
      </c>
      <c r="J3730" s="47" t="s">
        <v>5332</v>
      </c>
      <c r="K3730" s="610"/>
      <c r="L3730" s="3"/>
    </row>
    <row r="3731" spans="1:12">
      <c r="A3731" s="6">
        <v>29239</v>
      </c>
      <c r="B3731" s="348" t="s">
        <v>32</v>
      </c>
      <c r="C3731" s="31" t="s">
        <v>477</v>
      </c>
      <c r="D3731" s="610" t="str">
        <f t="shared" si="299"/>
        <v>Фото</v>
      </c>
      <c r="E3731" s="72" t="s">
        <v>351</v>
      </c>
      <c r="F3731" s="51">
        <v>23</v>
      </c>
      <c r="G3731" s="48">
        <f t="shared" si="297"/>
        <v>857.9</v>
      </c>
      <c r="H3731" s="75"/>
      <c r="I3731" s="47">
        <f t="shared" si="298"/>
        <v>0</v>
      </c>
      <c r="J3731" s="47" t="s">
        <v>5333</v>
      </c>
      <c r="K3731" s="610"/>
      <c r="L3731" s="3"/>
    </row>
    <row r="3732" spans="1:12">
      <c r="A3732" s="6">
        <v>11746</v>
      </c>
      <c r="B3732" s="304" t="s">
        <v>503</v>
      </c>
      <c r="C3732" s="31" t="s">
        <v>1767</v>
      </c>
      <c r="D3732" s="610" t="str">
        <f t="shared" si="299"/>
        <v>Фото</v>
      </c>
      <c r="E3732" s="227" t="s">
        <v>351</v>
      </c>
      <c r="F3732" s="51">
        <v>22</v>
      </c>
      <c r="G3732" s="48">
        <f t="shared" si="297"/>
        <v>820.59999999999991</v>
      </c>
      <c r="H3732" s="75"/>
      <c r="I3732" s="47">
        <f t="shared" si="298"/>
        <v>0</v>
      </c>
      <c r="J3732" s="47" t="s">
        <v>7443</v>
      </c>
      <c r="K3732" s="610"/>
      <c r="L3732" s="3"/>
    </row>
    <row r="3733" spans="1:12">
      <c r="A3733" s="6">
        <v>29243</v>
      </c>
      <c r="B3733" s="23" t="s">
        <v>137</v>
      </c>
      <c r="C3733" s="31" t="s">
        <v>478</v>
      </c>
      <c r="D3733" s="610" t="str">
        <f t="shared" si="299"/>
        <v>Фото</v>
      </c>
      <c r="E3733" s="72" t="s">
        <v>351</v>
      </c>
      <c r="F3733" s="51">
        <v>21</v>
      </c>
      <c r="G3733" s="48">
        <f t="shared" si="297"/>
        <v>783.3</v>
      </c>
      <c r="H3733" s="75"/>
      <c r="I3733" s="47">
        <f t="shared" si="298"/>
        <v>0</v>
      </c>
      <c r="J3733" s="47" t="s">
        <v>5334</v>
      </c>
      <c r="K3733" s="610"/>
      <c r="L3733" s="3"/>
    </row>
    <row r="3734" spans="1:12">
      <c r="A3734" s="6">
        <v>11747</v>
      </c>
      <c r="B3734" s="459" t="s">
        <v>43</v>
      </c>
      <c r="C3734" s="31" t="s">
        <v>1768</v>
      </c>
      <c r="D3734" s="610" t="str">
        <f t="shared" si="299"/>
        <v>Фото</v>
      </c>
      <c r="E3734" s="227" t="s">
        <v>351</v>
      </c>
      <c r="F3734" s="51">
        <v>22</v>
      </c>
      <c r="G3734" s="48">
        <f t="shared" si="297"/>
        <v>820.59999999999991</v>
      </c>
      <c r="H3734" s="75"/>
      <c r="I3734" s="47">
        <f t="shared" si="298"/>
        <v>0</v>
      </c>
      <c r="J3734" s="47" t="s">
        <v>7444</v>
      </c>
      <c r="K3734" s="610"/>
      <c r="L3734" s="3"/>
    </row>
    <row r="3735" spans="1:12">
      <c r="A3735" s="9">
        <v>29244</v>
      </c>
      <c r="B3735" s="304" t="s">
        <v>416</v>
      </c>
      <c r="C3735" s="31" t="s">
        <v>552</v>
      </c>
      <c r="D3735" s="610" t="str">
        <f t="shared" si="299"/>
        <v>Фото</v>
      </c>
      <c r="E3735" s="571" t="s">
        <v>134</v>
      </c>
      <c r="F3735" s="51">
        <v>22</v>
      </c>
      <c r="G3735" s="48">
        <f t="shared" si="297"/>
        <v>820.59999999999991</v>
      </c>
      <c r="H3735" s="75"/>
      <c r="I3735" s="47">
        <f t="shared" si="298"/>
        <v>0</v>
      </c>
      <c r="J3735" s="47" t="s">
        <v>5335</v>
      </c>
      <c r="K3735" s="610"/>
      <c r="L3735" s="3"/>
    </row>
    <row r="3736" spans="1:12">
      <c r="A3736" s="9">
        <v>33131</v>
      </c>
      <c r="B3736" s="304" t="s">
        <v>416</v>
      </c>
      <c r="C3736" s="31" t="s">
        <v>553</v>
      </c>
      <c r="D3736" s="610" t="str">
        <f t="shared" si="299"/>
        <v>Фото</v>
      </c>
      <c r="E3736" s="72" t="s">
        <v>351</v>
      </c>
      <c r="F3736" s="51">
        <v>28</v>
      </c>
      <c r="G3736" s="48">
        <f t="shared" si="297"/>
        <v>1044.3999999999999</v>
      </c>
      <c r="H3736" s="75"/>
      <c r="I3736" s="47">
        <f t="shared" si="298"/>
        <v>0</v>
      </c>
      <c r="J3736" s="47" t="s">
        <v>8162</v>
      </c>
      <c r="K3736" s="610"/>
      <c r="L3736" s="3"/>
    </row>
    <row r="3737" spans="1:12">
      <c r="A3737" s="6">
        <v>29246</v>
      </c>
      <c r="B3737" s="23" t="s">
        <v>137</v>
      </c>
      <c r="C3737" s="31" t="s">
        <v>479</v>
      </c>
      <c r="D3737" s="610" t="str">
        <f t="shared" si="299"/>
        <v>Фото</v>
      </c>
      <c r="E3737" s="72" t="s">
        <v>351</v>
      </c>
      <c r="F3737" s="51">
        <v>24</v>
      </c>
      <c r="G3737" s="48">
        <f t="shared" ref="G3737:G3768" si="300">I$2*F3737</f>
        <v>895.19999999999993</v>
      </c>
      <c r="H3737" s="75"/>
      <c r="I3737" s="47">
        <f t="shared" ref="I3737:I3768" si="301">F3737*H3737</f>
        <v>0</v>
      </c>
      <c r="J3737" s="47" t="s">
        <v>5336</v>
      </c>
      <c r="K3737" s="610"/>
      <c r="L3737" s="3"/>
    </row>
    <row r="3738" spans="1:12">
      <c r="A3738" s="37">
        <v>11099</v>
      </c>
      <c r="B3738" s="459" t="s">
        <v>43</v>
      </c>
      <c r="C3738" s="31" t="s">
        <v>849</v>
      </c>
      <c r="D3738" s="610" t="str">
        <f t="shared" si="299"/>
        <v>Фото</v>
      </c>
      <c r="E3738" s="239" t="s">
        <v>351</v>
      </c>
      <c r="F3738" s="49">
        <v>28</v>
      </c>
      <c r="G3738" s="48">
        <f t="shared" si="300"/>
        <v>1044.3999999999999</v>
      </c>
      <c r="H3738" s="75"/>
      <c r="I3738" s="47">
        <f t="shared" si="301"/>
        <v>0</v>
      </c>
      <c r="J3738" s="47" t="s">
        <v>5337</v>
      </c>
      <c r="K3738" s="610"/>
      <c r="L3738" s="3"/>
    </row>
    <row r="3739" spans="1:12">
      <c r="A3739" s="37">
        <v>11098</v>
      </c>
      <c r="B3739" s="565" t="s">
        <v>4156</v>
      </c>
      <c r="C3739" s="31" t="s">
        <v>4157</v>
      </c>
      <c r="D3739" s="610" t="str">
        <f t="shared" si="299"/>
        <v>Фото</v>
      </c>
      <c r="E3739" s="239" t="s">
        <v>351</v>
      </c>
      <c r="F3739" s="49">
        <v>25</v>
      </c>
      <c r="G3739" s="48">
        <f t="shared" si="300"/>
        <v>932.49999999999989</v>
      </c>
      <c r="H3739" s="75"/>
      <c r="I3739" s="47">
        <f t="shared" si="301"/>
        <v>0</v>
      </c>
      <c r="J3739" s="47" t="s">
        <v>5338</v>
      </c>
      <c r="K3739" s="610"/>
      <c r="L3739" s="3"/>
    </row>
    <row r="3740" spans="1:12">
      <c r="A3740" s="37">
        <v>11097</v>
      </c>
      <c r="B3740" s="463" t="s">
        <v>44</v>
      </c>
      <c r="C3740" s="31" t="s">
        <v>480</v>
      </c>
      <c r="D3740" s="610" t="str">
        <f t="shared" si="299"/>
        <v>Фото</v>
      </c>
      <c r="E3740" s="571" t="s">
        <v>134</v>
      </c>
      <c r="F3740" s="49">
        <v>21</v>
      </c>
      <c r="G3740" s="48">
        <f t="shared" si="300"/>
        <v>783.3</v>
      </c>
      <c r="H3740" s="75"/>
      <c r="I3740" s="47">
        <f t="shared" si="301"/>
        <v>0</v>
      </c>
      <c r="J3740" s="47" t="s">
        <v>5339</v>
      </c>
      <c r="K3740" s="610"/>
      <c r="L3740" s="3"/>
    </row>
    <row r="3741" spans="1:12">
      <c r="A3741" s="37">
        <v>33132</v>
      </c>
      <c r="B3741" s="304" t="s">
        <v>416</v>
      </c>
      <c r="C3741" s="31" t="s">
        <v>994</v>
      </c>
      <c r="D3741" s="610" t="str">
        <f t="shared" si="299"/>
        <v>Фото</v>
      </c>
      <c r="E3741" s="239" t="s">
        <v>351</v>
      </c>
      <c r="F3741" s="49">
        <v>22</v>
      </c>
      <c r="G3741" s="48">
        <f t="shared" si="300"/>
        <v>820.59999999999991</v>
      </c>
      <c r="H3741" s="75"/>
      <c r="I3741" s="47">
        <f t="shared" si="301"/>
        <v>0</v>
      </c>
      <c r="J3741" s="47" t="s">
        <v>8163</v>
      </c>
      <c r="K3741" s="610"/>
      <c r="L3741" s="3"/>
    </row>
    <row r="3742" spans="1:12">
      <c r="A3742" s="37">
        <v>11304</v>
      </c>
      <c r="B3742" s="455" t="s">
        <v>133</v>
      </c>
      <c r="C3742" s="31" t="s">
        <v>481</v>
      </c>
      <c r="D3742" s="610" t="str">
        <f t="shared" si="299"/>
        <v>Фото</v>
      </c>
      <c r="E3742" s="239" t="s">
        <v>351</v>
      </c>
      <c r="F3742" s="49">
        <v>26</v>
      </c>
      <c r="G3742" s="48">
        <f t="shared" si="300"/>
        <v>969.8</v>
      </c>
      <c r="H3742" s="75"/>
      <c r="I3742" s="47">
        <f t="shared" si="301"/>
        <v>0</v>
      </c>
      <c r="J3742" s="47" t="s">
        <v>5340</v>
      </c>
      <c r="K3742" s="610"/>
      <c r="L3742" s="3"/>
    </row>
    <row r="3743" spans="1:12">
      <c r="A3743" s="37">
        <v>11148</v>
      </c>
      <c r="B3743" s="455" t="s">
        <v>133</v>
      </c>
      <c r="C3743" s="31" t="s">
        <v>482</v>
      </c>
      <c r="D3743" s="610" t="str">
        <f t="shared" si="299"/>
        <v>Фото</v>
      </c>
      <c r="E3743" s="239" t="s">
        <v>351</v>
      </c>
      <c r="F3743" s="49">
        <v>25.5</v>
      </c>
      <c r="G3743" s="48">
        <f t="shared" si="300"/>
        <v>951.15</v>
      </c>
      <c r="H3743" s="75"/>
      <c r="I3743" s="47">
        <f t="shared" si="301"/>
        <v>0</v>
      </c>
      <c r="J3743" s="47" t="s">
        <v>5341</v>
      </c>
      <c r="K3743" s="610"/>
      <c r="L3743" s="3"/>
    </row>
    <row r="3744" spans="1:12">
      <c r="A3744" s="37">
        <v>40674</v>
      </c>
      <c r="B3744" s="348" t="s">
        <v>32</v>
      </c>
      <c r="C3744" s="31" t="s">
        <v>483</v>
      </c>
      <c r="D3744" s="610" t="str">
        <f t="shared" si="299"/>
        <v>Фото</v>
      </c>
      <c r="E3744" s="571" t="s">
        <v>134</v>
      </c>
      <c r="F3744" s="49">
        <v>25</v>
      </c>
      <c r="G3744" s="48">
        <f t="shared" si="300"/>
        <v>932.49999999999989</v>
      </c>
      <c r="H3744" s="75"/>
      <c r="I3744" s="47">
        <f t="shared" si="301"/>
        <v>0</v>
      </c>
      <c r="J3744" s="47" t="s">
        <v>5342</v>
      </c>
      <c r="K3744" s="610"/>
      <c r="L3744" s="3"/>
    </row>
    <row r="3745" spans="1:12">
      <c r="A3745" s="6">
        <v>29248</v>
      </c>
      <c r="B3745" s="23" t="s">
        <v>137</v>
      </c>
      <c r="C3745" s="31" t="s">
        <v>484</v>
      </c>
      <c r="D3745" s="610" t="str">
        <f t="shared" si="299"/>
        <v>Фото</v>
      </c>
      <c r="E3745" s="72" t="s">
        <v>351</v>
      </c>
      <c r="F3745" s="51">
        <v>20</v>
      </c>
      <c r="G3745" s="48">
        <f t="shared" si="300"/>
        <v>746</v>
      </c>
      <c r="H3745" s="75"/>
      <c r="I3745" s="47">
        <f t="shared" si="301"/>
        <v>0</v>
      </c>
      <c r="J3745" s="47" t="s">
        <v>5343</v>
      </c>
      <c r="K3745" s="610"/>
      <c r="L3745" s="3"/>
    </row>
    <row r="3746" spans="1:12">
      <c r="A3746" s="6">
        <v>29247</v>
      </c>
      <c r="B3746" s="304" t="s">
        <v>416</v>
      </c>
      <c r="C3746" s="31" t="s">
        <v>485</v>
      </c>
      <c r="D3746" s="610" t="str">
        <f t="shared" si="299"/>
        <v>Фото</v>
      </c>
      <c r="E3746" s="596" t="s">
        <v>351</v>
      </c>
      <c r="F3746" s="51">
        <v>24</v>
      </c>
      <c r="G3746" s="48">
        <f t="shared" si="300"/>
        <v>895.19999999999993</v>
      </c>
      <c r="H3746" s="75"/>
      <c r="I3746" s="47">
        <f t="shared" si="301"/>
        <v>0</v>
      </c>
      <c r="J3746" s="47" t="s">
        <v>5344</v>
      </c>
      <c r="K3746" s="610"/>
      <c r="L3746" s="3"/>
    </row>
    <row r="3747" spans="1:12">
      <c r="A3747" s="6">
        <v>33135</v>
      </c>
      <c r="B3747" s="468" t="s">
        <v>554</v>
      </c>
      <c r="C3747" s="31" t="s">
        <v>3588</v>
      </c>
      <c r="D3747" s="610" t="str">
        <f t="shared" si="299"/>
        <v>Фото</v>
      </c>
      <c r="E3747" s="72" t="s">
        <v>351</v>
      </c>
      <c r="F3747" s="51">
        <v>33</v>
      </c>
      <c r="G3747" s="48">
        <f t="shared" si="300"/>
        <v>1230.8999999999999</v>
      </c>
      <c r="H3747" s="75"/>
      <c r="I3747" s="47">
        <f t="shared" si="301"/>
        <v>0</v>
      </c>
      <c r="J3747" s="47" t="s">
        <v>8164</v>
      </c>
      <c r="K3747" s="610"/>
      <c r="L3747" s="3"/>
    </row>
    <row r="3748" spans="1:12">
      <c r="A3748" s="6">
        <v>13754</v>
      </c>
      <c r="B3748" s="468" t="s">
        <v>554</v>
      </c>
      <c r="C3748" s="31" t="s">
        <v>3589</v>
      </c>
      <c r="D3748" s="610" t="str">
        <f t="shared" si="299"/>
        <v>Фото</v>
      </c>
      <c r="E3748" s="72" t="s">
        <v>351</v>
      </c>
      <c r="F3748" s="51">
        <v>33</v>
      </c>
      <c r="G3748" s="48">
        <f t="shared" si="300"/>
        <v>1230.8999999999999</v>
      </c>
      <c r="H3748" s="75"/>
      <c r="I3748" s="47">
        <f t="shared" si="301"/>
        <v>0</v>
      </c>
      <c r="J3748" s="47" t="s">
        <v>8760</v>
      </c>
      <c r="K3748" s="610"/>
      <c r="L3748" s="3"/>
    </row>
    <row r="3749" spans="1:12">
      <c r="A3749" s="6">
        <v>11101</v>
      </c>
      <c r="B3749" s="348" t="s">
        <v>4156</v>
      </c>
      <c r="C3749" s="31" t="s">
        <v>486</v>
      </c>
      <c r="D3749" s="610" t="str">
        <f t="shared" si="299"/>
        <v>Фото</v>
      </c>
      <c r="E3749" s="239" t="s">
        <v>351</v>
      </c>
      <c r="F3749" s="52">
        <v>33</v>
      </c>
      <c r="G3749" s="48">
        <f t="shared" si="300"/>
        <v>1230.8999999999999</v>
      </c>
      <c r="H3749" s="75"/>
      <c r="I3749" s="47">
        <f t="shared" si="301"/>
        <v>0</v>
      </c>
      <c r="J3749" s="47" t="s">
        <v>5345</v>
      </c>
      <c r="K3749" s="610"/>
      <c r="L3749" s="3"/>
    </row>
    <row r="3750" spans="1:12">
      <c r="A3750" s="6">
        <v>11238</v>
      </c>
      <c r="B3750" s="7" t="s">
        <v>137</v>
      </c>
      <c r="C3750" s="31" t="s">
        <v>572</v>
      </c>
      <c r="D3750" s="610" t="str">
        <f t="shared" si="299"/>
        <v>Фото</v>
      </c>
      <c r="E3750" s="228" t="s">
        <v>351</v>
      </c>
      <c r="F3750" s="52">
        <v>14</v>
      </c>
      <c r="G3750" s="48">
        <f t="shared" si="300"/>
        <v>522.19999999999993</v>
      </c>
      <c r="H3750" s="75"/>
      <c r="I3750" s="47">
        <f t="shared" si="301"/>
        <v>0</v>
      </c>
      <c r="J3750" s="47" t="s">
        <v>8158</v>
      </c>
      <c r="K3750" s="610"/>
      <c r="L3750" s="3"/>
    </row>
    <row r="3751" spans="1:12">
      <c r="A3751" s="6">
        <v>29245</v>
      </c>
      <c r="B3751" s="23" t="s">
        <v>32</v>
      </c>
      <c r="C3751" s="31" t="s">
        <v>487</v>
      </c>
      <c r="D3751" s="610" t="str">
        <f t="shared" si="299"/>
        <v>Фото</v>
      </c>
      <c r="E3751" s="72" t="s">
        <v>351</v>
      </c>
      <c r="F3751" s="51">
        <v>39</v>
      </c>
      <c r="G3751" s="48">
        <f t="shared" si="300"/>
        <v>1454.6999999999998</v>
      </c>
      <c r="H3751" s="75"/>
      <c r="I3751" s="47">
        <f t="shared" si="301"/>
        <v>0</v>
      </c>
      <c r="J3751" s="47" t="s">
        <v>5346</v>
      </c>
      <c r="K3751" s="610"/>
      <c r="L3751" s="3"/>
    </row>
    <row r="3752" spans="1:12">
      <c r="A3752" s="6">
        <v>29234</v>
      </c>
      <c r="B3752" s="304" t="s">
        <v>416</v>
      </c>
      <c r="C3752" s="31" t="s">
        <v>488</v>
      </c>
      <c r="D3752" s="610" t="str">
        <f t="shared" si="299"/>
        <v>Фото</v>
      </c>
      <c r="E3752" s="239" t="s">
        <v>351</v>
      </c>
      <c r="F3752" s="52">
        <v>30</v>
      </c>
      <c r="G3752" s="48">
        <f t="shared" si="300"/>
        <v>1119</v>
      </c>
      <c r="H3752" s="75"/>
      <c r="I3752" s="47">
        <f t="shared" si="301"/>
        <v>0</v>
      </c>
      <c r="J3752" s="47" t="s">
        <v>5347</v>
      </c>
      <c r="K3752" s="610"/>
      <c r="L3752" s="3"/>
    </row>
    <row r="3753" spans="1:12">
      <c r="A3753" s="37">
        <v>11119</v>
      </c>
      <c r="B3753" s="24" t="s">
        <v>137</v>
      </c>
      <c r="C3753" s="31" t="s">
        <v>489</v>
      </c>
      <c r="D3753" s="610" t="str">
        <f t="shared" si="299"/>
        <v>Фото</v>
      </c>
      <c r="E3753" s="239" t="s">
        <v>351</v>
      </c>
      <c r="F3753" s="49">
        <v>20</v>
      </c>
      <c r="G3753" s="48">
        <f t="shared" si="300"/>
        <v>746</v>
      </c>
      <c r="H3753" s="75"/>
      <c r="I3753" s="47">
        <f t="shared" si="301"/>
        <v>0</v>
      </c>
      <c r="J3753" s="47" t="s">
        <v>5348</v>
      </c>
      <c r="K3753" s="610"/>
      <c r="L3753" s="3"/>
    </row>
    <row r="3754" spans="1:12">
      <c r="A3754" s="6">
        <v>29214</v>
      </c>
      <c r="B3754" s="304" t="s">
        <v>416</v>
      </c>
      <c r="C3754" s="31" t="s">
        <v>491</v>
      </c>
      <c r="D3754" s="610" t="str">
        <f t="shared" si="299"/>
        <v>Фото</v>
      </c>
      <c r="E3754" s="72" t="s">
        <v>351</v>
      </c>
      <c r="F3754" s="51">
        <v>16</v>
      </c>
      <c r="G3754" s="48">
        <f t="shared" si="300"/>
        <v>596.79999999999995</v>
      </c>
      <c r="H3754" s="75"/>
      <c r="I3754" s="47">
        <f t="shared" si="301"/>
        <v>0</v>
      </c>
      <c r="J3754" s="47" t="s">
        <v>5350</v>
      </c>
      <c r="K3754" s="610"/>
      <c r="L3754" s="3"/>
    </row>
    <row r="3755" spans="1:12">
      <c r="A3755" s="6">
        <v>11100</v>
      </c>
      <c r="B3755" s="466" t="s">
        <v>91</v>
      </c>
      <c r="C3755" s="31" t="s">
        <v>491</v>
      </c>
      <c r="D3755" s="610" t="str">
        <f t="shared" si="299"/>
        <v>Фото</v>
      </c>
      <c r="E3755" s="72" t="s">
        <v>351</v>
      </c>
      <c r="F3755" s="51">
        <v>12.5</v>
      </c>
      <c r="G3755" s="48">
        <f t="shared" si="300"/>
        <v>466.24999999999994</v>
      </c>
      <c r="H3755" s="75"/>
      <c r="I3755" s="47">
        <f t="shared" si="301"/>
        <v>0</v>
      </c>
      <c r="J3755" s="47" t="s">
        <v>5351</v>
      </c>
      <c r="K3755" s="610"/>
      <c r="L3755" s="3"/>
    </row>
    <row r="3756" spans="1:12">
      <c r="A3756" s="37">
        <v>40068</v>
      </c>
      <c r="B3756" s="341" t="s">
        <v>464</v>
      </c>
      <c r="C3756" s="31" t="s">
        <v>667</v>
      </c>
      <c r="D3756" s="610" t="str">
        <f t="shared" si="299"/>
        <v>Фото</v>
      </c>
      <c r="E3756" s="571" t="s">
        <v>134</v>
      </c>
      <c r="F3756" s="49">
        <v>12.5</v>
      </c>
      <c r="G3756" s="48">
        <f t="shared" si="300"/>
        <v>466.24999999999994</v>
      </c>
      <c r="H3756" s="75"/>
      <c r="I3756" s="47">
        <f t="shared" si="301"/>
        <v>0</v>
      </c>
      <c r="J3756" s="47" t="s">
        <v>5352</v>
      </c>
      <c r="K3756" s="610"/>
      <c r="L3756" s="3"/>
    </row>
    <row r="3757" spans="1:12">
      <c r="A3757" s="37">
        <v>40274</v>
      </c>
      <c r="B3757" s="455" t="s">
        <v>133</v>
      </c>
      <c r="C3757" s="31" t="s">
        <v>492</v>
      </c>
      <c r="D3757" s="610" t="str">
        <f t="shared" si="299"/>
        <v>Фото</v>
      </c>
      <c r="E3757" s="571" t="s">
        <v>134</v>
      </c>
      <c r="F3757" s="49">
        <v>16.5</v>
      </c>
      <c r="G3757" s="48">
        <f t="shared" si="300"/>
        <v>615.44999999999993</v>
      </c>
      <c r="H3757" s="75"/>
      <c r="I3757" s="47">
        <f t="shared" si="301"/>
        <v>0</v>
      </c>
      <c r="J3757" s="47" t="s">
        <v>8165</v>
      </c>
      <c r="K3757" s="610"/>
      <c r="L3757" s="3"/>
    </row>
    <row r="3758" spans="1:12">
      <c r="A3758" s="37">
        <v>11103</v>
      </c>
      <c r="B3758" s="304" t="s">
        <v>416</v>
      </c>
      <c r="C3758" s="31" t="s">
        <v>550</v>
      </c>
      <c r="D3758" s="610" t="str">
        <f t="shared" si="299"/>
        <v>Фото</v>
      </c>
      <c r="E3758" s="239" t="s">
        <v>351</v>
      </c>
      <c r="F3758" s="49">
        <v>20.5</v>
      </c>
      <c r="G3758" s="48">
        <f t="shared" si="300"/>
        <v>764.65</v>
      </c>
      <c r="H3758" s="75"/>
      <c r="I3758" s="47">
        <f t="shared" si="301"/>
        <v>0</v>
      </c>
      <c r="J3758" s="47" t="s">
        <v>5353</v>
      </c>
      <c r="K3758" s="610"/>
      <c r="L3758" s="3"/>
    </row>
    <row r="3759" spans="1:12">
      <c r="A3759" s="6">
        <v>11774</v>
      </c>
      <c r="B3759" s="304" t="s">
        <v>416</v>
      </c>
      <c r="C3759" s="31" t="s">
        <v>1791</v>
      </c>
      <c r="D3759" s="610" t="str">
        <f t="shared" si="299"/>
        <v>Фото</v>
      </c>
      <c r="E3759" s="239" t="s">
        <v>351</v>
      </c>
      <c r="F3759" s="52">
        <v>20.5</v>
      </c>
      <c r="G3759" s="48">
        <f t="shared" si="300"/>
        <v>764.65</v>
      </c>
      <c r="H3759" s="75"/>
      <c r="I3759" s="47">
        <f t="shared" si="301"/>
        <v>0</v>
      </c>
      <c r="J3759" s="47" t="s">
        <v>7446</v>
      </c>
      <c r="K3759" s="610"/>
      <c r="L3759" s="3"/>
    </row>
    <row r="3760" spans="1:12">
      <c r="A3760" s="6">
        <v>33101</v>
      </c>
      <c r="B3760" s="304" t="s">
        <v>416</v>
      </c>
      <c r="C3760" s="31" t="s">
        <v>551</v>
      </c>
      <c r="D3760" s="610" t="str">
        <f t="shared" si="299"/>
        <v>Фото</v>
      </c>
      <c r="E3760" s="571" t="s">
        <v>134</v>
      </c>
      <c r="F3760" s="52">
        <v>16</v>
      </c>
      <c r="G3760" s="48">
        <f t="shared" si="300"/>
        <v>596.79999999999995</v>
      </c>
      <c r="H3760" s="75"/>
      <c r="I3760" s="47">
        <f t="shared" si="301"/>
        <v>0</v>
      </c>
      <c r="J3760" s="47" t="s">
        <v>8166</v>
      </c>
      <c r="K3760" s="610"/>
      <c r="L3760" s="3"/>
    </row>
    <row r="3761" spans="1:12">
      <c r="A3761" s="37">
        <v>11104</v>
      </c>
      <c r="B3761" s="24" t="s">
        <v>138</v>
      </c>
      <c r="C3761" s="31" t="s">
        <v>501</v>
      </c>
      <c r="D3761" s="610" t="str">
        <f t="shared" si="299"/>
        <v>Фото</v>
      </c>
      <c r="E3761" s="239" t="s">
        <v>351</v>
      </c>
      <c r="F3761" s="49">
        <v>11.5</v>
      </c>
      <c r="G3761" s="48">
        <f t="shared" si="300"/>
        <v>428.95</v>
      </c>
      <c r="H3761" s="75"/>
      <c r="I3761" s="47">
        <f t="shared" si="301"/>
        <v>0</v>
      </c>
      <c r="J3761" s="47" t="s">
        <v>5354</v>
      </c>
      <c r="K3761" s="610"/>
      <c r="L3761" s="3"/>
    </row>
    <row r="3762" spans="1:12">
      <c r="A3762" s="37">
        <v>40067</v>
      </c>
      <c r="B3762" s="321" t="s">
        <v>464</v>
      </c>
      <c r="C3762" s="31" t="s">
        <v>1746</v>
      </c>
      <c r="D3762" s="610" t="str">
        <f t="shared" si="299"/>
        <v>Фото</v>
      </c>
      <c r="E3762" s="533" t="s">
        <v>134</v>
      </c>
      <c r="F3762" s="49">
        <v>12.5</v>
      </c>
      <c r="G3762" s="48">
        <f t="shared" si="300"/>
        <v>466.24999999999994</v>
      </c>
      <c r="H3762" s="75"/>
      <c r="I3762" s="47">
        <f t="shared" si="301"/>
        <v>0</v>
      </c>
      <c r="J3762" s="47" t="s">
        <v>5355</v>
      </c>
      <c r="K3762" s="610"/>
      <c r="L3762" s="3"/>
    </row>
    <row r="3763" spans="1:12">
      <c r="A3763" s="6">
        <v>29227</v>
      </c>
      <c r="B3763" s="24" t="s">
        <v>137</v>
      </c>
      <c r="C3763" s="31" t="s">
        <v>493</v>
      </c>
      <c r="D3763" s="610" t="str">
        <f t="shared" si="299"/>
        <v>Фото</v>
      </c>
      <c r="E3763" s="239" t="s">
        <v>351</v>
      </c>
      <c r="F3763" s="52">
        <v>15</v>
      </c>
      <c r="G3763" s="48">
        <f t="shared" si="300"/>
        <v>559.5</v>
      </c>
      <c r="H3763" s="75"/>
      <c r="I3763" s="47">
        <f t="shared" si="301"/>
        <v>0</v>
      </c>
      <c r="J3763" s="47" t="s">
        <v>5356</v>
      </c>
      <c r="K3763" s="610"/>
      <c r="L3763" s="3"/>
    </row>
    <row r="3764" spans="1:12">
      <c r="A3764" s="6">
        <v>29228</v>
      </c>
      <c r="B3764" s="348" t="s">
        <v>32</v>
      </c>
      <c r="C3764" s="31" t="s">
        <v>2771</v>
      </c>
      <c r="D3764" s="610" t="str">
        <f t="shared" si="299"/>
        <v>Фото</v>
      </c>
      <c r="E3764" s="239" t="s">
        <v>351</v>
      </c>
      <c r="F3764" s="52">
        <v>13.5</v>
      </c>
      <c r="G3764" s="48">
        <f t="shared" si="300"/>
        <v>503.54999999999995</v>
      </c>
      <c r="H3764" s="75"/>
      <c r="I3764" s="47">
        <f t="shared" si="301"/>
        <v>0</v>
      </c>
      <c r="J3764" s="47" t="s">
        <v>5357</v>
      </c>
      <c r="K3764" s="610"/>
      <c r="L3764" s="3"/>
    </row>
    <row r="3765" spans="1:12">
      <c r="A3765" s="6">
        <v>12824</v>
      </c>
      <c r="B3765" s="348" t="s">
        <v>32</v>
      </c>
      <c r="C3765" s="31" t="s">
        <v>2844</v>
      </c>
      <c r="D3765" s="610" t="str">
        <f t="shared" si="299"/>
        <v>Фото</v>
      </c>
      <c r="E3765" s="533" t="s">
        <v>134</v>
      </c>
      <c r="F3765" s="52">
        <v>13.5</v>
      </c>
      <c r="G3765" s="48">
        <f t="shared" si="300"/>
        <v>503.54999999999995</v>
      </c>
      <c r="H3765" s="75"/>
      <c r="I3765" s="47">
        <f t="shared" si="301"/>
        <v>0</v>
      </c>
      <c r="J3765" s="47" t="s">
        <v>8559</v>
      </c>
      <c r="K3765" s="610"/>
      <c r="L3765" s="3"/>
    </row>
    <row r="3766" spans="1:12">
      <c r="A3766" s="6">
        <v>29231</v>
      </c>
      <c r="B3766" s="304" t="s">
        <v>416</v>
      </c>
      <c r="C3766" s="31" t="s">
        <v>556</v>
      </c>
      <c r="D3766" s="610" t="str">
        <f t="shared" si="299"/>
        <v>Фото</v>
      </c>
      <c r="E3766" s="239" t="s">
        <v>351</v>
      </c>
      <c r="F3766" s="52">
        <v>23</v>
      </c>
      <c r="G3766" s="48">
        <f t="shared" si="300"/>
        <v>857.9</v>
      </c>
      <c r="H3766" s="75"/>
      <c r="I3766" s="47">
        <f t="shared" si="301"/>
        <v>0</v>
      </c>
      <c r="J3766" s="47" t="s">
        <v>5358</v>
      </c>
      <c r="K3766" s="610"/>
      <c r="L3766" s="3"/>
    </row>
    <row r="3767" spans="1:12">
      <c r="A3767" s="6">
        <v>33103</v>
      </c>
      <c r="B3767" s="304" t="s">
        <v>416</v>
      </c>
      <c r="C3767" s="31" t="s">
        <v>555</v>
      </c>
      <c r="D3767" s="610" t="str">
        <f t="shared" si="299"/>
        <v>Фото</v>
      </c>
      <c r="E3767" s="239" t="s">
        <v>351</v>
      </c>
      <c r="F3767" s="52">
        <v>23</v>
      </c>
      <c r="G3767" s="48">
        <f t="shared" si="300"/>
        <v>857.9</v>
      </c>
      <c r="H3767" s="75"/>
      <c r="I3767" s="47">
        <f t="shared" si="301"/>
        <v>0</v>
      </c>
      <c r="J3767" s="47" t="s">
        <v>8161</v>
      </c>
      <c r="K3767" s="610"/>
      <c r="L3767" s="3"/>
    </row>
    <row r="3768" spans="1:12">
      <c r="A3768" s="6">
        <v>29233</v>
      </c>
      <c r="B3768" s="24" t="s">
        <v>137</v>
      </c>
      <c r="C3768" s="31" t="s">
        <v>494</v>
      </c>
      <c r="D3768" s="610" t="str">
        <f t="shared" si="299"/>
        <v>Фото</v>
      </c>
      <c r="E3768" s="239" t="s">
        <v>351</v>
      </c>
      <c r="F3768" s="52">
        <v>16</v>
      </c>
      <c r="G3768" s="48">
        <f t="shared" si="300"/>
        <v>596.79999999999995</v>
      </c>
      <c r="H3768" s="75"/>
      <c r="I3768" s="47">
        <f t="shared" si="301"/>
        <v>0</v>
      </c>
      <c r="J3768" s="47" t="s">
        <v>5359</v>
      </c>
      <c r="K3768" s="610"/>
      <c r="L3768" s="3"/>
    </row>
    <row r="3769" spans="1:12">
      <c r="A3769" s="37">
        <v>11125</v>
      </c>
      <c r="B3769" s="24" t="s">
        <v>137</v>
      </c>
      <c r="C3769" s="31" t="s">
        <v>502</v>
      </c>
      <c r="D3769" s="610" t="str">
        <f t="shared" si="299"/>
        <v>Фото</v>
      </c>
      <c r="E3769" s="239" t="s">
        <v>351</v>
      </c>
      <c r="F3769" s="49">
        <v>16</v>
      </c>
      <c r="G3769" s="48">
        <f t="shared" ref="G3769:G3781" si="302">I$2*F3769</f>
        <v>596.79999999999995</v>
      </c>
      <c r="H3769" s="75"/>
      <c r="I3769" s="47">
        <f t="shared" ref="I3769:I3781" si="303">F3769*H3769</f>
        <v>0</v>
      </c>
      <c r="J3769" s="47" t="s">
        <v>5360</v>
      </c>
      <c r="K3769" s="610"/>
      <c r="L3769" s="3"/>
    </row>
    <row r="3770" spans="1:12">
      <c r="A3770" s="6">
        <v>29250</v>
      </c>
      <c r="B3770" s="304" t="s">
        <v>416</v>
      </c>
      <c r="C3770" s="31" t="s">
        <v>495</v>
      </c>
      <c r="D3770" s="610" t="str">
        <f t="shared" si="299"/>
        <v>Фото</v>
      </c>
      <c r="E3770" s="533" t="s">
        <v>134</v>
      </c>
      <c r="F3770" s="51">
        <v>70</v>
      </c>
      <c r="G3770" s="48">
        <f t="shared" si="302"/>
        <v>2611</v>
      </c>
      <c r="H3770" s="75"/>
      <c r="I3770" s="47">
        <f t="shared" si="303"/>
        <v>0</v>
      </c>
      <c r="J3770" s="47" t="s">
        <v>5361</v>
      </c>
      <c r="K3770" s="610"/>
      <c r="L3770" s="3"/>
    </row>
    <row r="3771" spans="1:12">
      <c r="A3771" s="6">
        <v>29251</v>
      </c>
      <c r="B3771" s="304" t="s">
        <v>416</v>
      </c>
      <c r="C3771" s="31" t="s">
        <v>496</v>
      </c>
      <c r="D3771" s="610" t="str">
        <f t="shared" si="299"/>
        <v>Фото</v>
      </c>
      <c r="E3771" s="533" t="s">
        <v>134</v>
      </c>
      <c r="F3771" s="51">
        <v>110</v>
      </c>
      <c r="G3771" s="48">
        <f t="shared" si="302"/>
        <v>4103</v>
      </c>
      <c r="H3771" s="75"/>
      <c r="I3771" s="47">
        <f t="shared" si="303"/>
        <v>0</v>
      </c>
      <c r="J3771" s="47" t="s">
        <v>5362</v>
      </c>
      <c r="K3771" s="610"/>
      <c r="L3771" s="3"/>
    </row>
    <row r="3772" spans="1:12">
      <c r="A3772" s="37">
        <v>40066</v>
      </c>
      <c r="B3772" s="321" t="s">
        <v>464</v>
      </c>
      <c r="C3772" s="31" t="s">
        <v>497</v>
      </c>
      <c r="D3772" s="610" t="str">
        <f t="shared" si="299"/>
        <v>Фото</v>
      </c>
      <c r="E3772" s="239" t="s">
        <v>351</v>
      </c>
      <c r="F3772" s="49">
        <v>28</v>
      </c>
      <c r="G3772" s="48">
        <f t="shared" si="302"/>
        <v>1044.3999999999999</v>
      </c>
      <c r="H3772" s="75"/>
      <c r="I3772" s="47">
        <f t="shared" si="303"/>
        <v>0</v>
      </c>
      <c r="J3772" s="47" t="s">
        <v>5363</v>
      </c>
      <c r="K3772" s="610"/>
      <c r="L3772" s="3"/>
    </row>
    <row r="3773" spans="1:12">
      <c r="A3773" s="6">
        <v>29232</v>
      </c>
      <c r="B3773" s="24" t="s">
        <v>137</v>
      </c>
      <c r="C3773" s="31" t="s">
        <v>498</v>
      </c>
      <c r="D3773" s="610" t="str">
        <f t="shared" si="299"/>
        <v>Фото</v>
      </c>
      <c r="E3773" s="239" t="s">
        <v>351</v>
      </c>
      <c r="F3773" s="52">
        <v>21</v>
      </c>
      <c r="G3773" s="48">
        <f t="shared" si="302"/>
        <v>783.3</v>
      </c>
      <c r="H3773" s="75"/>
      <c r="I3773" s="47">
        <f t="shared" si="303"/>
        <v>0</v>
      </c>
      <c r="J3773" s="47" t="s">
        <v>5364</v>
      </c>
      <c r="K3773" s="610"/>
      <c r="L3773" s="3"/>
    </row>
    <row r="3774" spans="1:12">
      <c r="A3774" s="37">
        <v>11110</v>
      </c>
      <c r="B3774" s="24" t="s">
        <v>137</v>
      </c>
      <c r="C3774" s="31" t="s">
        <v>499</v>
      </c>
      <c r="D3774" s="610" t="str">
        <f t="shared" si="299"/>
        <v>Фото</v>
      </c>
      <c r="E3774" s="239" t="s">
        <v>351</v>
      </c>
      <c r="F3774" s="49">
        <v>16</v>
      </c>
      <c r="G3774" s="48">
        <f t="shared" si="302"/>
        <v>596.79999999999995</v>
      </c>
      <c r="H3774" s="75"/>
      <c r="I3774" s="47">
        <f t="shared" si="303"/>
        <v>0</v>
      </c>
      <c r="J3774" s="47" t="s">
        <v>5365</v>
      </c>
      <c r="K3774" s="610"/>
      <c r="L3774" s="3"/>
    </row>
    <row r="3775" spans="1:12">
      <c r="A3775" s="6">
        <v>12937</v>
      </c>
      <c r="B3775" s="459" t="s">
        <v>157</v>
      </c>
      <c r="C3775" s="31" t="s">
        <v>3263</v>
      </c>
      <c r="D3775" s="610" t="str">
        <f t="shared" si="299"/>
        <v>Фото</v>
      </c>
      <c r="E3775" s="508" t="s">
        <v>351</v>
      </c>
      <c r="F3775" s="51">
        <v>26</v>
      </c>
      <c r="G3775" s="48">
        <f t="shared" si="302"/>
        <v>969.8</v>
      </c>
      <c r="H3775" s="75"/>
      <c r="I3775" s="47">
        <f t="shared" si="303"/>
        <v>0</v>
      </c>
      <c r="J3775" s="47" t="s">
        <v>5366</v>
      </c>
      <c r="K3775" s="610"/>
      <c r="L3775" s="3"/>
    </row>
    <row r="3776" spans="1:12">
      <c r="A3776" s="37">
        <v>11122</v>
      </c>
      <c r="B3776" s="304" t="s">
        <v>416</v>
      </c>
      <c r="C3776" s="31" t="s">
        <v>490</v>
      </c>
      <c r="D3776" s="610" t="str">
        <f t="shared" si="299"/>
        <v>Фото</v>
      </c>
      <c r="E3776" s="533" t="s">
        <v>134</v>
      </c>
      <c r="F3776" s="49">
        <v>42</v>
      </c>
      <c r="G3776" s="48">
        <f t="shared" si="302"/>
        <v>1566.6</v>
      </c>
      <c r="H3776" s="75"/>
      <c r="I3776" s="47">
        <f t="shared" si="303"/>
        <v>0</v>
      </c>
      <c r="J3776" s="47" t="s">
        <v>5349</v>
      </c>
      <c r="K3776" s="610"/>
      <c r="L3776" s="3"/>
    </row>
    <row r="3777" spans="1:12">
      <c r="A3777" s="6">
        <v>29242</v>
      </c>
      <c r="B3777" s="304" t="s">
        <v>416</v>
      </c>
      <c r="C3777" s="31" t="s">
        <v>995</v>
      </c>
      <c r="D3777" s="610" t="str">
        <f t="shared" si="299"/>
        <v>Фото</v>
      </c>
      <c r="E3777" s="72" t="s">
        <v>351</v>
      </c>
      <c r="F3777" s="51">
        <v>45</v>
      </c>
      <c r="G3777" s="48">
        <f t="shared" si="302"/>
        <v>1678.4999999999998</v>
      </c>
      <c r="H3777" s="75"/>
      <c r="I3777" s="47">
        <f t="shared" si="303"/>
        <v>0</v>
      </c>
      <c r="J3777" s="47" t="s">
        <v>5367</v>
      </c>
      <c r="K3777" s="610"/>
      <c r="L3777" s="3"/>
    </row>
    <row r="3778" spans="1:12">
      <c r="A3778" s="44">
        <v>29219</v>
      </c>
      <c r="B3778" s="96" t="s">
        <v>60</v>
      </c>
      <c r="C3778" s="31" t="s">
        <v>500</v>
      </c>
      <c r="D3778" s="610" t="str">
        <f t="shared" si="299"/>
        <v>Фото</v>
      </c>
      <c r="E3778" s="239" t="s">
        <v>351</v>
      </c>
      <c r="F3778" s="52">
        <v>28</v>
      </c>
      <c r="G3778" s="48">
        <f t="shared" si="302"/>
        <v>1044.3999999999999</v>
      </c>
      <c r="H3778" s="75"/>
      <c r="I3778" s="47">
        <f t="shared" si="303"/>
        <v>0</v>
      </c>
      <c r="J3778" s="47" t="s">
        <v>5368</v>
      </c>
      <c r="K3778" s="610"/>
      <c r="L3778" s="3"/>
    </row>
    <row r="3779" spans="1:12">
      <c r="A3779" s="72">
        <v>11756</v>
      </c>
      <c r="B3779" s="227" t="s">
        <v>3280</v>
      </c>
      <c r="C3779" s="31" t="s">
        <v>1770</v>
      </c>
      <c r="D3779" s="610" t="str">
        <f t="shared" si="299"/>
        <v>Фото</v>
      </c>
      <c r="E3779" s="72" t="s">
        <v>351</v>
      </c>
      <c r="F3779" s="52">
        <v>18</v>
      </c>
      <c r="G3779" s="48">
        <f t="shared" si="302"/>
        <v>671.4</v>
      </c>
      <c r="H3779" s="75"/>
      <c r="I3779" s="47">
        <f t="shared" si="303"/>
        <v>0</v>
      </c>
      <c r="J3779" s="47" t="s">
        <v>8159</v>
      </c>
      <c r="K3779" s="610"/>
      <c r="L3779" s="3"/>
    </row>
    <row r="3780" spans="1:12">
      <c r="A3780" s="6">
        <v>11123</v>
      </c>
      <c r="B3780" s="460" t="s">
        <v>43</v>
      </c>
      <c r="C3780" s="31" t="s">
        <v>474</v>
      </c>
      <c r="D3780" s="610" t="str">
        <f t="shared" si="299"/>
        <v>Фото</v>
      </c>
      <c r="E3780" s="533" t="s">
        <v>134</v>
      </c>
      <c r="F3780" s="51">
        <v>45</v>
      </c>
      <c r="G3780" s="48">
        <f t="shared" si="302"/>
        <v>1678.4999999999998</v>
      </c>
      <c r="H3780" s="75"/>
      <c r="I3780" s="47">
        <f t="shared" si="303"/>
        <v>0</v>
      </c>
      <c r="J3780" s="47" t="s">
        <v>5327</v>
      </c>
      <c r="K3780" s="610"/>
      <c r="L3780" s="3"/>
    </row>
    <row r="3781" spans="1:12">
      <c r="A3781" s="42">
        <v>11126</v>
      </c>
      <c r="B3781" s="341" t="s">
        <v>464</v>
      </c>
      <c r="C3781" s="31" t="s">
        <v>504</v>
      </c>
      <c r="D3781" s="610" t="str">
        <f t="shared" si="299"/>
        <v>Фото</v>
      </c>
      <c r="E3781" s="533" t="s">
        <v>134</v>
      </c>
      <c r="F3781" s="49">
        <v>30</v>
      </c>
      <c r="G3781" s="48">
        <f t="shared" si="302"/>
        <v>1119</v>
      </c>
      <c r="H3781" s="75"/>
      <c r="I3781" s="47">
        <f t="shared" si="303"/>
        <v>0</v>
      </c>
      <c r="J3781" s="47" t="s">
        <v>5369</v>
      </c>
      <c r="K3781" s="610"/>
      <c r="L3781" s="3"/>
    </row>
    <row r="3782" spans="1:12" ht="17.399999999999999">
      <c r="A3782" s="175"/>
      <c r="B3782" s="387" t="s">
        <v>1688</v>
      </c>
      <c r="C3782" s="176" t="s">
        <v>521</v>
      </c>
      <c r="D3782" s="610"/>
      <c r="E3782" s="134"/>
      <c r="F3782" s="177"/>
      <c r="G3782" s="178"/>
      <c r="H3782" s="180"/>
      <c r="I3782" s="136"/>
      <c r="J3782" s="136" t="e">
        <v>#N/A</v>
      </c>
      <c r="K3782" s="610"/>
      <c r="L3782" s="3"/>
    </row>
    <row r="3783" spans="1:12">
      <c r="A3783" s="37">
        <v>12123</v>
      </c>
      <c r="B3783" s="6" t="s">
        <v>137</v>
      </c>
      <c r="C3783" s="18" t="s">
        <v>2521</v>
      </c>
      <c r="D3783" s="610" t="str">
        <f t="shared" ref="D3783:D3846" si="304">HYPERLINK(J3783,"Фото")</f>
        <v>Фото</v>
      </c>
      <c r="E3783" s="344" t="s">
        <v>4117</v>
      </c>
      <c r="F3783" s="65">
        <v>1</v>
      </c>
      <c r="G3783" s="48">
        <f t="shared" ref="G3783:G3814" si="305">I$2*F3783</f>
        <v>37.299999999999997</v>
      </c>
      <c r="H3783" s="75"/>
      <c r="I3783" s="47">
        <f t="shared" ref="I3783:I3795" si="306">F3783*H3783</f>
        <v>0</v>
      </c>
      <c r="J3783" s="47" t="s">
        <v>8247</v>
      </c>
      <c r="K3783" s="610"/>
    </row>
    <row r="3784" spans="1:12">
      <c r="A3784" s="37">
        <v>11343</v>
      </c>
      <c r="B3784" s="23" t="s">
        <v>137</v>
      </c>
      <c r="C3784" s="18" t="s">
        <v>1809</v>
      </c>
      <c r="D3784" s="610" t="str">
        <f t="shared" si="304"/>
        <v>Фото</v>
      </c>
      <c r="E3784" s="72" t="s">
        <v>351</v>
      </c>
      <c r="F3784" s="65">
        <v>0.6</v>
      </c>
      <c r="G3784" s="48">
        <f t="shared" si="305"/>
        <v>22.38</v>
      </c>
      <c r="H3784" s="75"/>
      <c r="I3784" s="47">
        <f t="shared" si="306"/>
        <v>0</v>
      </c>
      <c r="J3784" s="47" t="s">
        <v>7211</v>
      </c>
      <c r="K3784" s="610"/>
    </row>
    <row r="3785" spans="1:12" ht="14.4">
      <c r="A3785" s="37">
        <v>13528</v>
      </c>
      <c r="B3785" s="23" t="s">
        <v>137</v>
      </c>
      <c r="C3785" s="18" t="s">
        <v>1810</v>
      </c>
      <c r="D3785" s="610" t="str">
        <f t="shared" si="304"/>
        <v>Фото</v>
      </c>
      <c r="E3785" s="72" t="s">
        <v>351</v>
      </c>
      <c r="F3785" s="65">
        <v>0.6</v>
      </c>
      <c r="G3785" s="48">
        <f t="shared" si="305"/>
        <v>22.38</v>
      </c>
      <c r="H3785" s="73"/>
      <c r="I3785" s="47">
        <f t="shared" si="306"/>
        <v>0</v>
      </c>
      <c r="J3785" s="47" t="s">
        <v>7254</v>
      </c>
      <c r="K3785" s="610"/>
      <c r="L3785" s="87"/>
    </row>
    <row r="3786" spans="1:12" ht="14.4">
      <c r="A3786" s="8">
        <v>13338</v>
      </c>
      <c r="B3786" s="23" t="s">
        <v>137</v>
      </c>
      <c r="C3786" s="21" t="s">
        <v>3079</v>
      </c>
      <c r="D3786" s="610" t="str">
        <f t="shared" si="304"/>
        <v>Фото</v>
      </c>
      <c r="E3786" s="72" t="s">
        <v>351</v>
      </c>
      <c r="F3786" s="52">
        <v>8.5</v>
      </c>
      <c r="G3786" s="48">
        <f t="shared" si="305"/>
        <v>317.04999999999995</v>
      </c>
      <c r="H3786" s="73"/>
      <c r="I3786" s="47">
        <f t="shared" si="306"/>
        <v>0</v>
      </c>
      <c r="J3786" s="47" t="s">
        <v>4733</v>
      </c>
      <c r="K3786" s="610"/>
      <c r="L3786" s="87"/>
    </row>
    <row r="3787" spans="1:12" ht="14.4">
      <c r="A3787" s="34">
        <v>18057</v>
      </c>
      <c r="B3787" s="24" t="s">
        <v>137</v>
      </c>
      <c r="C3787" s="18" t="s">
        <v>814</v>
      </c>
      <c r="D3787" s="610" t="str">
        <f t="shared" si="304"/>
        <v>Фото</v>
      </c>
      <c r="E3787" s="72" t="s">
        <v>351</v>
      </c>
      <c r="F3787" s="50">
        <v>7.5</v>
      </c>
      <c r="G3787" s="48">
        <f t="shared" si="305"/>
        <v>279.75</v>
      </c>
      <c r="H3787" s="73"/>
      <c r="I3787" s="47">
        <f t="shared" si="306"/>
        <v>0</v>
      </c>
      <c r="J3787" s="47" t="s">
        <v>4734</v>
      </c>
      <c r="K3787" s="610"/>
      <c r="L3787" s="87"/>
    </row>
    <row r="3788" spans="1:12">
      <c r="A3788" s="34">
        <v>18056</v>
      </c>
      <c r="B3788" s="24" t="s">
        <v>137</v>
      </c>
      <c r="C3788" s="18" t="s">
        <v>2094</v>
      </c>
      <c r="D3788" s="610" t="str">
        <f t="shared" si="304"/>
        <v>Фото</v>
      </c>
      <c r="E3788" s="72" t="s">
        <v>351</v>
      </c>
      <c r="F3788" s="50">
        <v>8</v>
      </c>
      <c r="G3788" s="48">
        <f t="shared" si="305"/>
        <v>298.39999999999998</v>
      </c>
      <c r="H3788" s="73"/>
      <c r="I3788" s="47">
        <f t="shared" si="306"/>
        <v>0</v>
      </c>
      <c r="J3788" s="47" t="s">
        <v>4735</v>
      </c>
      <c r="K3788" s="610"/>
    </row>
    <row r="3789" spans="1:12">
      <c r="A3789" s="34">
        <v>17091</v>
      </c>
      <c r="B3789" s="24" t="s">
        <v>137</v>
      </c>
      <c r="C3789" s="22" t="s">
        <v>1807</v>
      </c>
      <c r="D3789" s="610" t="str">
        <f t="shared" si="304"/>
        <v>Фото</v>
      </c>
      <c r="E3789" s="72" t="s">
        <v>351</v>
      </c>
      <c r="F3789" s="50">
        <v>4.5</v>
      </c>
      <c r="G3789" s="48">
        <f t="shared" si="305"/>
        <v>167.85</v>
      </c>
      <c r="H3789" s="73"/>
      <c r="I3789" s="47">
        <f t="shared" si="306"/>
        <v>0</v>
      </c>
      <c r="J3789" s="47" t="s">
        <v>4902</v>
      </c>
      <c r="K3789" s="610"/>
    </row>
    <row r="3790" spans="1:12">
      <c r="A3790" s="34">
        <v>17092</v>
      </c>
      <c r="B3790" s="24" t="s">
        <v>137</v>
      </c>
      <c r="C3790" s="18" t="s">
        <v>1808</v>
      </c>
      <c r="D3790" s="610" t="str">
        <f t="shared" si="304"/>
        <v>Фото</v>
      </c>
      <c r="E3790" s="72" t="s">
        <v>351</v>
      </c>
      <c r="F3790" s="50">
        <v>4.5</v>
      </c>
      <c r="G3790" s="48">
        <f t="shared" si="305"/>
        <v>167.85</v>
      </c>
      <c r="H3790" s="76"/>
      <c r="I3790" s="47">
        <f t="shared" si="306"/>
        <v>0</v>
      </c>
      <c r="J3790" s="47" t="s">
        <v>4901</v>
      </c>
      <c r="K3790" s="610"/>
    </row>
    <row r="3791" spans="1:12">
      <c r="A3791" s="37">
        <v>13601</v>
      </c>
      <c r="B3791" s="23" t="s">
        <v>137</v>
      </c>
      <c r="C3791" s="18" t="s">
        <v>1541</v>
      </c>
      <c r="D3791" s="610"/>
      <c r="E3791" s="571" t="s">
        <v>134</v>
      </c>
      <c r="F3791" s="65">
        <v>1</v>
      </c>
      <c r="G3791" s="48">
        <f t="shared" si="305"/>
        <v>37.299999999999997</v>
      </c>
      <c r="H3791" s="76"/>
      <c r="I3791" s="47">
        <f t="shared" si="306"/>
        <v>0</v>
      </c>
      <c r="J3791" s="47" t="e">
        <v>#N/A</v>
      </c>
      <c r="K3791" s="610"/>
    </row>
    <row r="3792" spans="1:12">
      <c r="A3792" s="34">
        <v>27066</v>
      </c>
      <c r="B3792" s="316" t="s">
        <v>89</v>
      </c>
      <c r="C3792" s="22" t="s">
        <v>1340</v>
      </c>
      <c r="D3792" s="610" t="str">
        <f t="shared" si="304"/>
        <v>Фото</v>
      </c>
      <c r="E3792" s="72" t="s">
        <v>351</v>
      </c>
      <c r="F3792" s="50">
        <v>3.5</v>
      </c>
      <c r="G3792" s="48">
        <f t="shared" si="305"/>
        <v>130.54999999999998</v>
      </c>
      <c r="H3792" s="76"/>
      <c r="I3792" s="47">
        <f t="shared" si="306"/>
        <v>0</v>
      </c>
      <c r="J3792" s="47" t="s">
        <v>5857</v>
      </c>
      <c r="K3792" s="610"/>
    </row>
    <row r="3793" spans="1:12">
      <c r="A3793" s="37">
        <v>16324</v>
      </c>
      <c r="B3793" s="23" t="s">
        <v>137</v>
      </c>
      <c r="C3793" s="18" t="s">
        <v>2809</v>
      </c>
      <c r="D3793" s="610" t="str">
        <f t="shared" si="304"/>
        <v>Фото</v>
      </c>
      <c r="E3793" s="344" t="s">
        <v>351</v>
      </c>
      <c r="F3793" s="65">
        <v>7.5</v>
      </c>
      <c r="G3793" s="48">
        <f t="shared" si="305"/>
        <v>279.75</v>
      </c>
      <c r="H3793" s="73"/>
      <c r="I3793" s="47">
        <f t="shared" si="306"/>
        <v>0</v>
      </c>
      <c r="J3793" s="47" t="s">
        <v>6350</v>
      </c>
      <c r="K3793" s="610"/>
    </row>
    <row r="3794" spans="1:12">
      <c r="A3794" s="34">
        <v>26059</v>
      </c>
      <c r="B3794" s="24" t="s">
        <v>137</v>
      </c>
      <c r="C3794" s="18" t="s">
        <v>4482</v>
      </c>
      <c r="D3794" s="610" t="str">
        <f t="shared" si="304"/>
        <v>Фото</v>
      </c>
      <c r="E3794" s="235" t="s">
        <v>351</v>
      </c>
      <c r="F3794" s="50">
        <v>3.5</v>
      </c>
      <c r="G3794" s="48">
        <f t="shared" si="305"/>
        <v>130.54999999999998</v>
      </c>
      <c r="H3794" s="73"/>
      <c r="I3794" s="47">
        <f t="shared" si="306"/>
        <v>0</v>
      </c>
      <c r="J3794" s="47" t="s">
        <v>5201</v>
      </c>
      <c r="K3794" s="610"/>
    </row>
    <row r="3795" spans="1:12">
      <c r="A3795" s="34">
        <v>25182</v>
      </c>
      <c r="B3795" s="24" t="s">
        <v>137</v>
      </c>
      <c r="C3795" s="18" t="s">
        <v>4483</v>
      </c>
      <c r="D3795" s="610" t="str">
        <f t="shared" si="304"/>
        <v>Фото</v>
      </c>
      <c r="E3795" s="235" t="s">
        <v>351</v>
      </c>
      <c r="F3795" s="50">
        <v>1.5</v>
      </c>
      <c r="G3795" s="48">
        <f t="shared" si="305"/>
        <v>55.949999999999996</v>
      </c>
      <c r="H3795" s="75"/>
      <c r="I3795" s="47">
        <f t="shared" si="306"/>
        <v>0</v>
      </c>
      <c r="J3795" s="47" t="s">
        <v>5203</v>
      </c>
      <c r="K3795" s="610"/>
    </row>
    <row r="3796" spans="1:12">
      <c r="A3796" s="34">
        <v>40391</v>
      </c>
      <c r="B3796" s="24" t="s">
        <v>137</v>
      </c>
      <c r="C3796" s="18" t="s">
        <v>1806</v>
      </c>
      <c r="D3796" s="610" t="str">
        <f t="shared" si="304"/>
        <v>Фото</v>
      </c>
      <c r="E3796" s="355" t="s">
        <v>351</v>
      </c>
      <c r="F3796" s="50">
        <v>1.5</v>
      </c>
      <c r="G3796" s="48">
        <f t="shared" si="305"/>
        <v>55.949999999999996</v>
      </c>
      <c r="H3796" s="75"/>
      <c r="I3796" s="47">
        <v>0</v>
      </c>
      <c r="J3796" s="47" t="s">
        <v>5202</v>
      </c>
      <c r="K3796" s="610"/>
    </row>
    <row r="3797" spans="1:12">
      <c r="A3797" s="10">
        <v>12184</v>
      </c>
      <c r="B3797" s="9" t="s">
        <v>137</v>
      </c>
      <c r="C3797" s="19" t="s">
        <v>2579</v>
      </c>
      <c r="D3797" s="610" t="str">
        <f t="shared" si="304"/>
        <v>Фото</v>
      </c>
      <c r="E3797" s="235" t="s">
        <v>351</v>
      </c>
      <c r="F3797" s="52">
        <v>12</v>
      </c>
      <c r="G3797" s="48">
        <f t="shared" si="305"/>
        <v>447.59999999999997</v>
      </c>
      <c r="H3797" s="77"/>
      <c r="I3797" s="47">
        <f t="shared" ref="I3797:I3828" si="307">F3797*H3797</f>
        <v>0</v>
      </c>
      <c r="J3797" s="47" t="s">
        <v>8303</v>
      </c>
      <c r="K3797" s="610"/>
      <c r="L3797" s="3"/>
    </row>
    <row r="3798" spans="1:12">
      <c r="A3798" s="10">
        <v>12185</v>
      </c>
      <c r="B3798" s="9" t="s">
        <v>137</v>
      </c>
      <c r="C3798" s="19" t="s">
        <v>2580</v>
      </c>
      <c r="D3798" s="610" t="str">
        <f t="shared" si="304"/>
        <v>Фото</v>
      </c>
      <c r="E3798" s="235" t="s">
        <v>351</v>
      </c>
      <c r="F3798" s="52">
        <v>12</v>
      </c>
      <c r="G3798" s="48">
        <f t="shared" si="305"/>
        <v>447.59999999999997</v>
      </c>
      <c r="H3798" s="77"/>
      <c r="I3798" s="47">
        <f t="shared" si="307"/>
        <v>0</v>
      </c>
      <c r="J3798" s="47" t="s">
        <v>8304</v>
      </c>
      <c r="K3798" s="610"/>
      <c r="L3798" s="3"/>
    </row>
    <row r="3799" spans="1:12">
      <c r="A3799" s="37">
        <v>16325</v>
      </c>
      <c r="B3799" s="23" t="s">
        <v>137</v>
      </c>
      <c r="C3799" s="17" t="s">
        <v>955</v>
      </c>
      <c r="D3799" s="610" t="str">
        <f t="shared" si="304"/>
        <v>Фото</v>
      </c>
      <c r="E3799" s="235" t="s">
        <v>351</v>
      </c>
      <c r="F3799" s="49">
        <v>8</v>
      </c>
      <c r="G3799" s="48">
        <f t="shared" si="305"/>
        <v>298.39999999999998</v>
      </c>
      <c r="H3799" s="75"/>
      <c r="I3799" s="47">
        <f t="shared" si="307"/>
        <v>0</v>
      </c>
      <c r="J3799" s="47" t="s">
        <v>6138</v>
      </c>
      <c r="K3799" s="610"/>
    </row>
    <row r="3800" spans="1:12">
      <c r="A3800" s="37">
        <v>40145</v>
      </c>
      <c r="B3800" s="24" t="s">
        <v>137</v>
      </c>
      <c r="C3800" s="18" t="s">
        <v>1729</v>
      </c>
      <c r="D3800" s="610" t="str">
        <f t="shared" si="304"/>
        <v>Фото</v>
      </c>
      <c r="E3800" s="235" t="s">
        <v>351</v>
      </c>
      <c r="F3800" s="65">
        <v>4</v>
      </c>
      <c r="G3800" s="48">
        <f t="shared" si="305"/>
        <v>149.19999999999999</v>
      </c>
      <c r="H3800" s="75"/>
      <c r="I3800" s="47">
        <f t="shared" si="307"/>
        <v>0</v>
      </c>
      <c r="J3800" s="47" t="s">
        <v>8019</v>
      </c>
      <c r="K3800" s="610"/>
    </row>
    <row r="3801" spans="1:12">
      <c r="A3801" s="37">
        <v>16321</v>
      </c>
      <c r="B3801" s="24" t="s">
        <v>137</v>
      </c>
      <c r="C3801" s="18" t="s">
        <v>1811</v>
      </c>
      <c r="D3801" s="610" t="str">
        <f t="shared" si="304"/>
        <v>Фото</v>
      </c>
      <c r="E3801" s="235" t="s">
        <v>351</v>
      </c>
      <c r="F3801" s="65">
        <v>4.5</v>
      </c>
      <c r="G3801" s="48">
        <f t="shared" si="305"/>
        <v>167.85</v>
      </c>
      <c r="H3801" s="75"/>
      <c r="I3801" s="47">
        <f t="shared" si="307"/>
        <v>0</v>
      </c>
      <c r="J3801" s="47" t="s">
        <v>6056</v>
      </c>
      <c r="K3801" s="610"/>
    </row>
    <row r="3802" spans="1:12">
      <c r="A3802" s="37">
        <v>16319</v>
      </c>
      <c r="B3802" s="24" t="s">
        <v>137</v>
      </c>
      <c r="C3802" s="18" t="s">
        <v>1008</v>
      </c>
      <c r="D3802" s="610" t="str">
        <f t="shared" si="304"/>
        <v>Фото</v>
      </c>
      <c r="E3802" s="72" t="s">
        <v>351</v>
      </c>
      <c r="F3802" s="65">
        <v>5.5</v>
      </c>
      <c r="G3802" s="48">
        <f t="shared" si="305"/>
        <v>205.14999999999998</v>
      </c>
      <c r="H3802" s="75"/>
      <c r="I3802" s="47">
        <f t="shared" si="307"/>
        <v>0</v>
      </c>
      <c r="J3802" s="47" t="s">
        <v>6228</v>
      </c>
      <c r="K3802" s="610"/>
    </row>
    <row r="3803" spans="1:12">
      <c r="A3803" s="37">
        <v>16387</v>
      </c>
      <c r="B3803" s="24" t="s">
        <v>137</v>
      </c>
      <c r="C3803" s="21" t="s">
        <v>2852</v>
      </c>
      <c r="D3803" s="610" t="str">
        <f t="shared" si="304"/>
        <v>Фото</v>
      </c>
      <c r="E3803" s="235" t="s">
        <v>351</v>
      </c>
      <c r="F3803" s="49">
        <v>4.5</v>
      </c>
      <c r="G3803" s="48">
        <f t="shared" si="305"/>
        <v>167.85</v>
      </c>
      <c r="H3803" s="75"/>
      <c r="I3803" s="47">
        <f t="shared" si="307"/>
        <v>0</v>
      </c>
      <c r="J3803" s="47" t="s">
        <v>6190</v>
      </c>
      <c r="K3803" s="610"/>
    </row>
    <row r="3804" spans="1:12">
      <c r="A3804" s="37">
        <v>16323</v>
      </c>
      <c r="B3804" s="24" t="s">
        <v>137</v>
      </c>
      <c r="C3804" s="18" t="s">
        <v>2810</v>
      </c>
      <c r="D3804" s="610" t="str">
        <f t="shared" si="304"/>
        <v>Фото</v>
      </c>
      <c r="E3804" s="235" t="s">
        <v>351</v>
      </c>
      <c r="F3804" s="49">
        <v>6.5</v>
      </c>
      <c r="G3804" s="48">
        <f t="shared" si="305"/>
        <v>242.45</v>
      </c>
      <c r="H3804" s="75"/>
      <c r="I3804" s="47">
        <f t="shared" si="307"/>
        <v>0</v>
      </c>
      <c r="J3804" s="47" t="s">
        <v>6426</v>
      </c>
      <c r="K3804" s="610"/>
    </row>
    <row r="3805" spans="1:12">
      <c r="A3805" s="37">
        <v>12938</v>
      </c>
      <c r="B3805" s="24" t="s">
        <v>137</v>
      </c>
      <c r="C3805" s="18" t="s">
        <v>3265</v>
      </c>
      <c r="D3805" s="610" t="str">
        <f t="shared" si="304"/>
        <v>Фото</v>
      </c>
      <c r="E3805" s="235" t="s">
        <v>351</v>
      </c>
      <c r="F3805" s="49">
        <v>11</v>
      </c>
      <c r="G3805" s="48">
        <f t="shared" si="305"/>
        <v>410.29999999999995</v>
      </c>
      <c r="H3805" s="75"/>
      <c r="I3805" s="47">
        <f t="shared" si="307"/>
        <v>0</v>
      </c>
      <c r="J3805" s="47" t="s">
        <v>8661</v>
      </c>
      <c r="K3805" s="610"/>
    </row>
    <row r="3806" spans="1:12">
      <c r="A3806" s="8">
        <v>22257</v>
      </c>
      <c r="B3806" s="23" t="s">
        <v>137</v>
      </c>
      <c r="C3806" s="20" t="s">
        <v>3070</v>
      </c>
      <c r="D3806" s="610" t="str">
        <f t="shared" si="304"/>
        <v>Фото</v>
      </c>
      <c r="E3806" s="344" t="s">
        <v>351</v>
      </c>
      <c r="F3806" s="51">
        <v>4</v>
      </c>
      <c r="G3806" s="48">
        <f t="shared" si="305"/>
        <v>149.19999999999999</v>
      </c>
      <c r="H3806" s="77"/>
      <c r="I3806" s="47">
        <f t="shared" si="307"/>
        <v>0</v>
      </c>
      <c r="J3806" s="47" t="s">
        <v>6780</v>
      </c>
      <c r="K3806" s="610"/>
      <c r="L3806" s="3"/>
    </row>
    <row r="3807" spans="1:12">
      <c r="A3807" s="37">
        <v>16322</v>
      </c>
      <c r="B3807" s="23" t="s">
        <v>137</v>
      </c>
      <c r="C3807" s="18" t="s">
        <v>2811</v>
      </c>
      <c r="D3807" s="610" t="str">
        <f t="shared" si="304"/>
        <v>Фото</v>
      </c>
      <c r="E3807" s="72" t="s">
        <v>351</v>
      </c>
      <c r="F3807" s="65">
        <v>2.5</v>
      </c>
      <c r="G3807" s="48">
        <f t="shared" si="305"/>
        <v>93.25</v>
      </c>
      <c r="H3807" s="75"/>
      <c r="I3807" s="47">
        <f t="shared" si="307"/>
        <v>0</v>
      </c>
      <c r="J3807" s="47" t="s">
        <v>6293</v>
      </c>
      <c r="K3807" s="610"/>
      <c r="L3807" s="3"/>
    </row>
    <row r="3808" spans="1:12">
      <c r="A3808" s="37">
        <v>11536</v>
      </c>
      <c r="B3808" s="7" t="s">
        <v>137</v>
      </c>
      <c r="C3808" s="19" t="s">
        <v>689</v>
      </c>
      <c r="D3808" s="610" t="str">
        <f t="shared" si="304"/>
        <v>Фото</v>
      </c>
      <c r="E3808" s="228" t="s">
        <v>351</v>
      </c>
      <c r="F3808" s="65">
        <v>7</v>
      </c>
      <c r="G3808" s="48">
        <f t="shared" si="305"/>
        <v>261.09999999999997</v>
      </c>
      <c r="H3808" s="77"/>
      <c r="I3808" s="47">
        <f t="shared" si="307"/>
        <v>0</v>
      </c>
      <c r="J3808" s="47" t="s">
        <v>7086</v>
      </c>
      <c r="K3808" s="610"/>
      <c r="L3808" s="3"/>
    </row>
    <row r="3809" spans="1:12" ht="14.4">
      <c r="A3809" s="6">
        <v>11537</v>
      </c>
      <c r="B3809" s="2" t="s">
        <v>137</v>
      </c>
      <c r="C3809" s="31" t="s">
        <v>690</v>
      </c>
      <c r="D3809" s="610" t="str">
        <f t="shared" si="304"/>
        <v>Фото</v>
      </c>
      <c r="E3809" s="484" t="s">
        <v>351</v>
      </c>
      <c r="F3809" s="51">
        <v>8</v>
      </c>
      <c r="G3809" s="48">
        <f t="shared" si="305"/>
        <v>298.39999999999998</v>
      </c>
      <c r="H3809" s="77"/>
      <c r="I3809" s="47">
        <f t="shared" si="307"/>
        <v>0</v>
      </c>
      <c r="J3809" s="47" t="s">
        <v>8017</v>
      </c>
      <c r="K3809" s="610"/>
      <c r="L3809" s="91"/>
    </row>
    <row r="3810" spans="1:12">
      <c r="A3810" s="8">
        <v>22293</v>
      </c>
      <c r="B3810" s="23" t="s">
        <v>137</v>
      </c>
      <c r="C3810" s="17" t="s">
        <v>1396</v>
      </c>
      <c r="D3810" s="610" t="str">
        <f t="shared" si="304"/>
        <v>Фото</v>
      </c>
      <c r="E3810" s="227" t="s">
        <v>351</v>
      </c>
      <c r="F3810" s="51">
        <v>8.5</v>
      </c>
      <c r="G3810" s="48">
        <f t="shared" si="305"/>
        <v>317.04999999999995</v>
      </c>
      <c r="H3810" s="75"/>
      <c r="I3810" s="47">
        <f t="shared" si="307"/>
        <v>0</v>
      </c>
      <c r="J3810" s="47" t="s">
        <v>8185</v>
      </c>
      <c r="K3810" s="610"/>
      <c r="L3810" s="3"/>
    </row>
    <row r="3811" spans="1:12">
      <c r="A3811" s="8">
        <v>22374</v>
      </c>
      <c r="B3811" s="347" t="s">
        <v>89</v>
      </c>
      <c r="C3811" s="20" t="s">
        <v>3331</v>
      </c>
      <c r="D3811" s="610" t="str">
        <f t="shared" si="304"/>
        <v>Фото</v>
      </c>
      <c r="E3811" s="72" t="s">
        <v>351</v>
      </c>
      <c r="F3811" s="51">
        <v>6.5</v>
      </c>
      <c r="G3811" s="48">
        <f t="shared" si="305"/>
        <v>242.45</v>
      </c>
      <c r="H3811" s="75"/>
      <c r="I3811" s="47">
        <f t="shared" si="307"/>
        <v>0</v>
      </c>
      <c r="J3811" s="47" t="s">
        <v>6882</v>
      </c>
      <c r="K3811" s="610"/>
      <c r="L3811" s="3"/>
    </row>
    <row r="3812" spans="1:12">
      <c r="A3812" s="8">
        <v>22375</v>
      </c>
      <c r="B3812" s="23" t="s">
        <v>137</v>
      </c>
      <c r="C3812" s="20" t="s">
        <v>2812</v>
      </c>
      <c r="D3812" s="610" t="str">
        <f t="shared" si="304"/>
        <v>Фото</v>
      </c>
      <c r="E3812" s="72" t="s">
        <v>351</v>
      </c>
      <c r="F3812" s="51">
        <v>6</v>
      </c>
      <c r="G3812" s="48">
        <f t="shared" si="305"/>
        <v>223.79999999999998</v>
      </c>
      <c r="H3812" s="75"/>
      <c r="I3812" s="47">
        <f t="shared" si="307"/>
        <v>0</v>
      </c>
      <c r="J3812" s="47" t="s">
        <v>7795</v>
      </c>
      <c r="K3812" s="610"/>
      <c r="L3812" s="3"/>
    </row>
    <row r="3813" spans="1:12">
      <c r="A3813" s="8">
        <v>12092</v>
      </c>
      <c r="B3813" s="6" t="s">
        <v>137</v>
      </c>
      <c r="C3813" s="20" t="s">
        <v>2485</v>
      </c>
      <c r="D3813" s="610" t="str">
        <f t="shared" si="304"/>
        <v>Фото</v>
      </c>
      <c r="E3813" s="72" t="s">
        <v>351</v>
      </c>
      <c r="F3813" s="51">
        <v>2</v>
      </c>
      <c r="G3813" s="48">
        <f t="shared" si="305"/>
        <v>74.599999999999994</v>
      </c>
      <c r="H3813" s="75"/>
      <c r="I3813" s="47">
        <f t="shared" si="307"/>
        <v>0</v>
      </c>
      <c r="J3813" s="47" t="s">
        <v>8217</v>
      </c>
      <c r="K3813" s="610"/>
      <c r="L3813" s="3"/>
    </row>
    <row r="3814" spans="1:12">
      <c r="A3814" s="6">
        <v>11052</v>
      </c>
      <c r="B3814" s="2" t="s">
        <v>137</v>
      </c>
      <c r="C3814" s="31" t="s">
        <v>3066</v>
      </c>
      <c r="D3814" s="610" t="str">
        <f t="shared" si="304"/>
        <v>Фото</v>
      </c>
      <c r="E3814" s="72" t="s">
        <v>351</v>
      </c>
      <c r="F3814" s="51">
        <v>5</v>
      </c>
      <c r="G3814" s="48">
        <f t="shared" si="305"/>
        <v>186.5</v>
      </c>
      <c r="H3814" s="75"/>
      <c r="I3814" s="47">
        <f t="shared" si="307"/>
        <v>0</v>
      </c>
      <c r="J3814" s="47" t="s">
        <v>6542</v>
      </c>
      <c r="K3814" s="610"/>
      <c r="L3814" s="3"/>
    </row>
    <row r="3815" spans="1:12" ht="14.4">
      <c r="A3815" s="6">
        <v>40535</v>
      </c>
      <c r="B3815" s="23" t="s">
        <v>137</v>
      </c>
      <c r="C3815" s="17" t="s">
        <v>3443</v>
      </c>
      <c r="D3815" s="610" t="str">
        <f t="shared" si="304"/>
        <v>Фото</v>
      </c>
      <c r="E3815" s="72" t="s">
        <v>351</v>
      </c>
      <c r="F3815" s="51">
        <v>3.5</v>
      </c>
      <c r="G3815" s="48">
        <f t="shared" ref="G3815:G3846" si="308">I$2*F3815</f>
        <v>130.54999999999998</v>
      </c>
      <c r="H3815" s="73"/>
      <c r="I3815" s="47">
        <f t="shared" si="307"/>
        <v>0</v>
      </c>
      <c r="J3815" s="47" t="s">
        <v>8020</v>
      </c>
      <c r="K3815" s="610"/>
      <c r="L3815" s="87"/>
    </row>
    <row r="3816" spans="1:12">
      <c r="A3816" s="39">
        <v>13400</v>
      </c>
      <c r="B3816" s="23" t="s">
        <v>137</v>
      </c>
      <c r="C3816" s="32" t="s">
        <v>1812</v>
      </c>
      <c r="D3816" s="610" t="str">
        <f t="shared" si="304"/>
        <v>Фото</v>
      </c>
      <c r="E3816" s="72" t="s">
        <v>351</v>
      </c>
      <c r="F3816" s="53">
        <v>0.2</v>
      </c>
      <c r="G3816" s="48">
        <f t="shared" si="308"/>
        <v>7.46</v>
      </c>
      <c r="H3816" s="73"/>
      <c r="I3816" s="47">
        <f t="shared" si="307"/>
        <v>0</v>
      </c>
      <c r="J3816" s="47" t="s">
        <v>4903</v>
      </c>
      <c r="K3816" s="610"/>
    </row>
    <row r="3817" spans="1:12">
      <c r="A3817" s="39">
        <v>12609</v>
      </c>
      <c r="B3817" s="6" t="s">
        <v>137</v>
      </c>
      <c r="C3817" s="32" t="s">
        <v>2627</v>
      </c>
      <c r="D3817" s="610" t="str">
        <f t="shared" si="304"/>
        <v>Фото</v>
      </c>
      <c r="E3817" s="533" t="s">
        <v>134</v>
      </c>
      <c r="F3817" s="53">
        <v>1.5</v>
      </c>
      <c r="G3817" s="48">
        <f t="shared" si="308"/>
        <v>55.949999999999996</v>
      </c>
      <c r="H3817" s="73"/>
      <c r="I3817" s="47">
        <f t="shared" si="307"/>
        <v>0</v>
      </c>
      <c r="J3817" s="47" t="s">
        <v>8340</v>
      </c>
      <c r="K3817" s="610"/>
    </row>
    <row r="3818" spans="1:12">
      <c r="A3818" s="39">
        <v>12143</v>
      </c>
      <c r="B3818" s="6" t="s">
        <v>137</v>
      </c>
      <c r="C3818" s="32" t="s">
        <v>4514</v>
      </c>
      <c r="D3818" s="610" t="str">
        <f t="shared" si="304"/>
        <v>Фото</v>
      </c>
      <c r="E3818" s="72" t="s">
        <v>351</v>
      </c>
      <c r="F3818" s="53">
        <v>3.5</v>
      </c>
      <c r="G3818" s="48">
        <f t="shared" si="308"/>
        <v>130.54999999999998</v>
      </c>
      <c r="H3818" s="73"/>
      <c r="I3818" s="47">
        <f t="shared" si="307"/>
        <v>0</v>
      </c>
      <c r="J3818" s="47" t="s">
        <v>8265</v>
      </c>
      <c r="K3818" s="610"/>
    </row>
    <row r="3819" spans="1:12">
      <c r="A3819" s="39">
        <v>12137</v>
      </c>
      <c r="B3819" s="6" t="s">
        <v>137</v>
      </c>
      <c r="C3819" s="32" t="s">
        <v>4515</v>
      </c>
      <c r="D3819" s="610" t="str">
        <f t="shared" si="304"/>
        <v>Фото</v>
      </c>
      <c r="E3819" s="72" t="s">
        <v>351</v>
      </c>
      <c r="F3819" s="53">
        <v>2.5</v>
      </c>
      <c r="G3819" s="48">
        <f t="shared" si="308"/>
        <v>93.25</v>
      </c>
      <c r="H3819" s="73"/>
      <c r="I3819" s="47">
        <f t="shared" si="307"/>
        <v>0</v>
      </c>
      <c r="J3819" s="47" t="s">
        <v>8259</v>
      </c>
      <c r="K3819" s="610"/>
    </row>
    <row r="3820" spans="1:12">
      <c r="A3820" s="37">
        <v>11093</v>
      </c>
      <c r="B3820" s="7" t="s">
        <v>137</v>
      </c>
      <c r="C3820" s="17" t="s">
        <v>847</v>
      </c>
      <c r="D3820" s="610" t="str">
        <f t="shared" si="304"/>
        <v>Фото</v>
      </c>
      <c r="E3820" s="265" t="s">
        <v>351</v>
      </c>
      <c r="F3820" s="65">
        <v>2</v>
      </c>
      <c r="G3820" s="48">
        <f t="shared" si="308"/>
        <v>74.599999999999994</v>
      </c>
      <c r="H3820" s="75"/>
      <c r="I3820" s="47">
        <f t="shared" si="307"/>
        <v>0</v>
      </c>
      <c r="J3820" s="47" t="s">
        <v>6607</v>
      </c>
      <c r="K3820" s="610"/>
      <c r="L3820" s="3"/>
    </row>
    <row r="3821" spans="1:12">
      <c r="A3821" s="37">
        <v>12377</v>
      </c>
      <c r="B3821" s="7" t="s">
        <v>137</v>
      </c>
      <c r="C3821" s="31" t="s">
        <v>410</v>
      </c>
      <c r="D3821" s="610" t="str">
        <f t="shared" si="304"/>
        <v>Фото</v>
      </c>
      <c r="E3821" s="265" t="s">
        <v>351</v>
      </c>
      <c r="F3821" s="65">
        <v>2.5</v>
      </c>
      <c r="G3821" s="48">
        <f t="shared" si="308"/>
        <v>93.25</v>
      </c>
      <c r="H3821" s="75"/>
      <c r="I3821" s="47">
        <f t="shared" si="307"/>
        <v>0</v>
      </c>
      <c r="J3821" s="47" t="s">
        <v>6609</v>
      </c>
      <c r="K3821" s="610"/>
      <c r="L3821" s="3"/>
    </row>
    <row r="3822" spans="1:12">
      <c r="A3822" s="37">
        <v>11094</v>
      </c>
      <c r="B3822" s="7" t="s">
        <v>137</v>
      </c>
      <c r="C3822" s="17" t="s">
        <v>4517</v>
      </c>
      <c r="D3822" s="610" t="str">
        <f t="shared" si="304"/>
        <v>Фото</v>
      </c>
      <c r="E3822" s="265" t="s">
        <v>351</v>
      </c>
      <c r="F3822" s="65">
        <v>3.2</v>
      </c>
      <c r="G3822" s="48">
        <f t="shared" si="308"/>
        <v>119.36</v>
      </c>
      <c r="H3822" s="75"/>
      <c r="I3822" s="47">
        <f t="shared" si="307"/>
        <v>0</v>
      </c>
      <c r="J3822" s="47" t="s">
        <v>6608</v>
      </c>
      <c r="K3822" s="610"/>
      <c r="L3822" s="3"/>
    </row>
    <row r="3823" spans="1:12">
      <c r="A3823" s="37">
        <v>11092</v>
      </c>
      <c r="B3823" s="7" t="s">
        <v>137</v>
      </c>
      <c r="C3823" s="31" t="s">
        <v>4516</v>
      </c>
      <c r="D3823" s="610" t="str">
        <f t="shared" si="304"/>
        <v>Фото</v>
      </c>
      <c r="E3823" s="265" t="s">
        <v>351</v>
      </c>
      <c r="F3823" s="65">
        <v>1.8</v>
      </c>
      <c r="G3823" s="48">
        <f t="shared" si="308"/>
        <v>67.14</v>
      </c>
      <c r="H3823" s="75"/>
      <c r="I3823" s="47">
        <f t="shared" si="307"/>
        <v>0</v>
      </c>
      <c r="J3823" s="47" t="s">
        <v>8431</v>
      </c>
      <c r="K3823" s="610"/>
      <c r="L3823" s="3"/>
    </row>
    <row r="3824" spans="1:12">
      <c r="A3824" s="6">
        <v>40397</v>
      </c>
      <c r="B3824" s="23" t="s">
        <v>137</v>
      </c>
      <c r="C3824" s="31" t="s">
        <v>3082</v>
      </c>
      <c r="D3824" s="610" t="str">
        <f t="shared" si="304"/>
        <v>Фото</v>
      </c>
      <c r="E3824" s="72" t="s">
        <v>351</v>
      </c>
      <c r="F3824" s="51">
        <v>0.35</v>
      </c>
      <c r="G3824" s="48">
        <f t="shared" si="308"/>
        <v>13.054999999999998</v>
      </c>
      <c r="H3824" s="75"/>
      <c r="I3824" s="47">
        <f t="shared" si="307"/>
        <v>0</v>
      </c>
      <c r="J3824" s="47" t="s">
        <v>7136</v>
      </c>
      <c r="K3824" s="610"/>
      <c r="L3824" s="3"/>
    </row>
    <row r="3825" spans="1:12">
      <c r="A3825" s="6">
        <v>12895</v>
      </c>
      <c r="B3825" s="23" t="s">
        <v>137</v>
      </c>
      <c r="C3825" s="31" t="s">
        <v>3863</v>
      </c>
      <c r="D3825" s="610" t="str">
        <f t="shared" si="304"/>
        <v>Фото</v>
      </c>
      <c r="E3825" s="344" t="s">
        <v>351</v>
      </c>
      <c r="F3825" s="51">
        <v>0.2</v>
      </c>
      <c r="G3825" s="48">
        <f t="shared" si="308"/>
        <v>7.46</v>
      </c>
      <c r="H3825" s="75"/>
      <c r="I3825" s="47">
        <f t="shared" si="307"/>
        <v>0</v>
      </c>
      <c r="J3825" s="47" t="s">
        <v>8624</v>
      </c>
      <c r="K3825" s="610"/>
      <c r="L3825" s="3"/>
    </row>
    <row r="3826" spans="1:12">
      <c r="A3826" s="6">
        <v>40108</v>
      </c>
      <c r="B3826" s="23" t="s">
        <v>137</v>
      </c>
      <c r="C3826" s="31" t="s">
        <v>2788</v>
      </c>
      <c r="D3826" s="610" t="str">
        <f t="shared" si="304"/>
        <v>Фото</v>
      </c>
      <c r="E3826" s="72" t="s">
        <v>351</v>
      </c>
      <c r="F3826" s="51">
        <v>0.4</v>
      </c>
      <c r="G3826" s="48">
        <f t="shared" si="308"/>
        <v>14.92</v>
      </c>
      <c r="H3826" s="75"/>
      <c r="I3826" s="47">
        <f t="shared" si="307"/>
        <v>0</v>
      </c>
      <c r="J3826" s="47" t="s">
        <v>7137</v>
      </c>
      <c r="K3826" s="610"/>
      <c r="L3826" s="3"/>
    </row>
    <row r="3827" spans="1:12">
      <c r="A3827" s="6">
        <v>40493</v>
      </c>
      <c r="B3827" s="23" t="s">
        <v>137</v>
      </c>
      <c r="C3827" s="31" t="s">
        <v>2789</v>
      </c>
      <c r="D3827" s="610" t="str">
        <f t="shared" si="304"/>
        <v>Фото</v>
      </c>
      <c r="E3827" s="533" t="s">
        <v>134</v>
      </c>
      <c r="F3827" s="51">
        <v>0.35</v>
      </c>
      <c r="G3827" s="48">
        <f t="shared" si="308"/>
        <v>13.054999999999998</v>
      </c>
      <c r="H3827" s="75"/>
      <c r="I3827" s="47">
        <f t="shared" si="307"/>
        <v>0</v>
      </c>
      <c r="J3827" s="47" t="s">
        <v>7139</v>
      </c>
      <c r="K3827" s="610"/>
      <c r="L3827" s="3"/>
    </row>
    <row r="3828" spans="1:12">
      <c r="A3828" s="6">
        <v>40462</v>
      </c>
      <c r="B3828" s="23" t="s">
        <v>137</v>
      </c>
      <c r="C3828" s="31" t="s">
        <v>1747</v>
      </c>
      <c r="D3828" s="610" t="str">
        <f t="shared" si="304"/>
        <v>Фото</v>
      </c>
      <c r="E3828" s="569" t="s">
        <v>134</v>
      </c>
      <c r="F3828" s="51">
        <v>0.1</v>
      </c>
      <c r="G3828" s="48">
        <f t="shared" si="308"/>
        <v>3.73</v>
      </c>
      <c r="H3828" s="75"/>
      <c r="I3828" s="47">
        <f t="shared" si="307"/>
        <v>0</v>
      </c>
      <c r="J3828" s="47" t="s">
        <v>7138</v>
      </c>
      <c r="K3828" s="610"/>
      <c r="L3828" s="3"/>
    </row>
    <row r="3829" spans="1:12">
      <c r="A3829" s="6">
        <v>14416</v>
      </c>
      <c r="B3829" s="23" t="s">
        <v>137</v>
      </c>
      <c r="C3829" s="31" t="s">
        <v>1527</v>
      </c>
      <c r="D3829" s="610" t="str">
        <f t="shared" si="304"/>
        <v>Фото</v>
      </c>
      <c r="E3829" s="72" t="s">
        <v>351</v>
      </c>
      <c r="F3829" s="51">
        <v>0.25</v>
      </c>
      <c r="G3829" s="48">
        <f t="shared" si="308"/>
        <v>9.3249999999999993</v>
      </c>
      <c r="H3829" s="75"/>
      <c r="I3829" s="47">
        <f t="shared" ref="I3829:I3860" si="309">F3829*H3829</f>
        <v>0</v>
      </c>
      <c r="J3829" s="47" t="s">
        <v>7265</v>
      </c>
      <c r="K3829" s="610"/>
      <c r="L3829" s="3"/>
    </row>
    <row r="3830" spans="1:12">
      <c r="A3830" s="6">
        <v>11341</v>
      </c>
      <c r="B3830" s="23" t="s">
        <v>137</v>
      </c>
      <c r="C3830" s="17" t="s">
        <v>864</v>
      </c>
      <c r="D3830" s="610" t="str">
        <f t="shared" si="304"/>
        <v>Фото</v>
      </c>
      <c r="E3830" s="72" t="s">
        <v>351</v>
      </c>
      <c r="F3830" s="51">
        <v>0.4</v>
      </c>
      <c r="G3830" s="48">
        <f t="shared" si="308"/>
        <v>14.92</v>
      </c>
      <c r="H3830" s="75"/>
      <c r="I3830" s="47">
        <f t="shared" si="309"/>
        <v>0</v>
      </c>
      <c r="J3830" s="47" t="s">
        <v>7210</v>
      </c>
      <c r="K3830" s="610"/>
      <c r="L3830" s="3"/>
    </row>
    <row r="3831" spans="1:12">
      <c r="A3831" s="6">
        <v>11530</v>
      </c>
      <c r="B3831" s="2" t="s">
        <v>137</v>
      </c>
      <c r="C3831" s="31" t="s">
        <v>684</v>
      </c>
      <c r="D3831" s="610" t="str">
        <f t="shared" si="304"/>
        <v>Фото</v>
      </c>
      <c r="E3831" s="484" t="s">
        <v>351</v>
      </c>
      <c r="F3831" s="51">
        <v>3</v>
      </c>
      <c r="G3831" s="48">
        <f t="shared" si="308"/>
        <v>111.89999999999999</v>
      </c>
      <c r="H3831" s="77"/>
      <c r="I3831" s="47">
        <f t="shared" si="309"/>
        <v>0</v>
      </c>
      <c r="J3831" s="47" t="s">
        <v>8016</v>
      </c>
      <c r="K3831" s="610"/>
      <c r="L3831" s="3"/>
    </row>
    <row r="3832" spans="1:12">
      <c r="A3832" s="6">
        <v>13736</v>
      </c>
      <c r="B3832" s="2" t="s">
        <v>137</v>
      </c>
      <c r="C3832" s="31" t="s">
        <v>4518</v>
      </c>
      <c r="D3832" s="610" t="str">
        <f t="shared" si="304"/>
        <v>Фото</v>
      </c>
      <c r="E3832" s="239" t="s">
        <v>351</v>
      </c>
      <c r="F3832" s="51">
        <v>1.5</v>
      </c>
      <c r="G3832" s="48">
        <f t="shared" si="308"/>
        <v>55.949999999999996</v>
      </c>
      <c r="H3832" s="77"/>
      <c r="I3832" s="47">
        <f t="shared" si="309"/>
        <v>0</v>
      </c>
      <c r="J3832" s="47" t="s">
        <v>8756</v>
      </c>
      <c r="K3832" s="610"/>
      <c r="L3832" s="3"/>
    </row>
    <row r="3833" spans="1:12">
      <c r="A3833" s="6">
        <v>13753</v>
      </c>
      <c r="B3833" s="2" t="s">
        <v>137</v>
      </c>
      <c r="C3833" s="31" t="s">
        <v>4519</v>
      </c>
      <c r="D3833" s="610" t="str">
        <f t="shared" si="304"/>
        <v>Фото</v>
      </c>
      <c r="E3833" s="239" t="s">
        <v>351</v>
      </c>
      <c r="F3833" s="51">
        <v>1.8</v>
      </c>
      <c r="G3833" s="48">
        <f t="shared" si="308"/>
        <v>67.14</v>
      </c>
      <c r="H3833" s="77"/>
      <c r="I3833" s="47">
        <f t="shared" si="309"/>
        <v>0</v>
      </c>
      <c r="J3833" s="47" t="s">
        <v>7102</v>
      </c>
      <c r="K3833" s="610"/>
      <c r="L3833" s="3"/>
    </row>
    <row r="3834" spans="1:12">
      <c r="A3834" s="6">
        <v>12790</v>
      </c>
      <c r="B3834" s="2" t="s">
        <v>137</v>
      </c>
      <c r="C3834" s="31" t="s">
        <v>3093</v>
      </c>
      <c r="D3834" s="610" t="str">
        <f t="shared" si="304"/>
        <v>Фото</v>
      </c>
      <c r="E3834" s="239" t="s">
        <v>351</v>
      </c>
      <c r="F3834" s="51">
        <v>5</v>
      </c>
      <c r="G3834" s="48">
        <f t="shared" si="308"/>
        <v>186.5</v>
      </c>
      <c r="H3834" s="77"/>
      <c r="I3834" s="47">
        <f t="shared" si="309"/>
        <v>0</v>
      </c>
      <c r="J3834" s="47" t="s">
        <v>8527</v>
      </c>
      <c r="K3834" s="610"/>
      <c r="L3834" s="3"/>
    </row>
    <row r="3835" spans="1:12">
      <c r="A3835" s="42">
        <v>11149</v>
      </c>
      <c r="B3835" s="7" t="s">
        <v>137</v>
      </c>
      <c r="C3835" s="31" t="s">
        <v>3094</v>
      </c>
      <c r="D3835" s="610" t="str">
        <f t="shared" si="304"/>
        <v>Фото</v>
      </c>
      <c r="E3835" s="239" t="s">
        <v>351</v>
      </c>
      <c r="F3835" s="49">
        <v>4</v>
      </c>
      <c r="G3835" s="48">
        <f t="shared" si="308"/>
        <v>149.19999999999999</v>
      </c>
      <c r="H3835" s="77"/>
      <c r="I3835" s="47">
        <f t="shared" si="309"/>
        <v>0</v>
      </c>
      <c r="J3835" s="47" t="s">
        <v>7120</v>
      </c>
      <c r="K3835" s="610"/>
      <c r="L3835" s="3"/>
    </row>
    <row r="3836" spans="1:12">
      <c r="A3836" s="42">
        <v>12146</v>
      </c>
      <c r="B3836" s="7" t="s">
        <v>137</v>
      </c>
      <c r="C3836" s="31" t="s">
        <v>2792</v>
      </c>
      <c r="D3836" s="610" t="str">
        <f t="shared" si="304"/>
        <v>Фото</v>
      </c>
      <c r="E3836" s="344" t="s">
        <v>351</v>
      </c>
      <c r="F3836" s="49">
        <v>5</v>
      </c>
      <c r="G3836" s="48">
        <f t="shared" si="308"/>
        <v>186.5</v>
      </c>
      <c r="H3836" s="77"/>
      <c r="I3836" s="47">
        <f t="shared" si="309"/>
        <v>0</v>
      </c>
      <c r="J3836" s="47" t="s">
        <v>8266</v>
      </c>
      <c r="K3836" s="610"/>
      <c r="L3836" s="3"/>
    </row>
    <row r="3837" spans="1:12">
      <c r="A3837" s="42">
        <v>12592</v>
      </c>
      <c r="B3837" s="7" t="s">
        <v>137</v>
      </c>
      <c r="C3837" s="31" t="s">
        <v>2793</v>
      </c>
      <c r="D3837" s="610" t="str">
        <f t="shared" si="304"/>
        <v>Фото</v>
      </c>
      <c r="E3837" s="239" t="s">
        <v>351</v>
      </c>
      <c r="F3837" s="49">
        <v>5</v>
      </c>
      <c r="G3837" s="48">
        <f t="shared" si="308"/>
        <v>186.5</v>
      </c>
      <c r="H3837" s="77"/>
      <c r="I3837" s="47">
        <f t="shared" si="309"/>
        <v>0</v>
      </c>
      <c r="J3837" s="47" t="s">
        <v>8322</v>
      </c>
      <c r="K3837" s="610"/>
      <c r="L3837" s="3"/>
    </row>
    <row r="3838" spans="1:12">
      <c r="A3838" s="2">
        <v>12532</v>
      </c>
      <c r="B3838" s="23" t="s">
        <v>137</v>
      </c>
      <c r="C3838" s="17" t="s">
        <v>1209</v>
      </c>
      <c r="D3838" s="610" t="str">
        <f t="shared" si="304"/>
        <v>Фото</v>
      </c>
      <c r="E3838" s="239" t="s">
        <v>351</v>
      </c>
      <c r="F3838" s="51">
        <v>8</v>
      </c>
      <c r="G3838" s="48">
        <f t="shared" si="308"/>
        <v>298.39999999999998</v>
      </c>
      <c r="H3838" s="75"/>
      <c r="I3838" s="47">
        <f t="shared" si="309"/>
        <v>0</v>
      </c>
      <c r="J3838" s="47" t="s">
        <v>4627</v>
      </c>
      <c r="K3838" s="610"/>
      <c r="L3838" s="3"/>
    </row>
    <row r="3839" spans="1:12">
      <c r="A3839" s="6">
        <v>11150</v>
      </c>
      <c r="B3839" s="2" t="s">
        <v>137</v>
      </c>
      <c r="C3839" s="31" t="s">
        <v>3095</v>
      </c>
      <c r="D3839" s="610" t="str">
        <f t="shared" si="304"/>
        <v>Фото</v>
      </c>
      <c r="E3839" s="72" t="s">
        <v>351</v>
      </c>
      <c r="F3839" s="51">
        <v>3.5</v>
      </c>
      <c r="G3839" s="48">
        <f t="shared" si="308"/>
        <v>130.54999999999998</v>
      </c>
      <c r="H3839" s="75"/>
      <c r="I3839" s="47">
        <f t="shared" si="309"/>
        <v>0</v>
      </c>
      <c r="J3839" s="47" t="s">
        <v>6982</v>
      </c>
      <c r="K3839" s="610"/>
      <c r="L3839" s="3"/>
    </row>
    <row r="3840" spans="1:12">
      <c r="A3840" s="37">
        <v>16391</v>
      </c>
      <c r="B3840" s="23" t="s">
        <v>137</v>
      </c>
      <c r="C3840" s="18" t="s">
        <v>3380</v>
      </c>
      <c r="D3840" s="610" t="str">
        <f t="shared" si="304"/>
        <v>Фото</v>
      </c>
      <c r="E3840" s="72" t="s">
        <v>351</v>
      </c>
      <c r="F3840" s="65">
        <v>0.8</v>
      </c>
      <c r="G3840" s="48">
        <f t="shared" si="308"/>
        <v>29.84</v>
      </c>
      <c r="H3840" s="77"/>
      <c r="I3840" s="47">
        <f t="shared" si="309"/>
        <v>0</v>
      </c>
      <c r="J3840" s="47" t="s">
        <v>6351</v>
      </c>
      <c r="K3840" s="610"/>
      <c r="L3840" s="3"/>
    </row>
    <row r="3841" spans="1:12">
      <c r="A3841" s="34">
        <v>26060</v>
      </c>
      <c r="B3841" s="24" t="s">
        <v>137</v>
      </c>
      <c r="C3841" s="18" t="s">
        <v>1306</v>
      </c>
      <c r="D3841" s="610" t="str">
        <f t="shared" si="304"/>
        <v>Фото</v>
      </c>
      <c r="E3841" s="235" t="s">
        <v>351</v>
      </c>
      <c r="F3841" s="50">
        <v>1.3</v>
      </c>
      <c r="G3841" s="48">
        <f t="shared" si="308"/>
        <v>48.489999999999995</v>
      </c>
      <c r="H3841" s="75"/>
      <c r="I3841" s="47">
        <f t="shared" si="309"/>
        <v>0</v>
      </c>
      <c r="J3841" s="47" t="s">
        <v>5204</v>
      </c>
      <c r="K3841" s="610"/>
    </row>
    <row r="3842" spans="1:12">
      <c r="A3842" s="10">
        <v>13491</v>
      </c>
      <c r="B3842" s="24" t="s">
        <v>137</v>
      </c>
      <c r="C3842" s="21" t="s">
        <v>1276</v>
      </c>
      <c r="D3842" s="610" t="str">
        <f t="shared" si="304"/>
        <v>Фото</v>
      </c>
      <c r="E3842" s="235" t="s">
        <v>351</v>
      </c>
      <c r="F3842" s="52">
        <v>0.3</v>
      </c>
      <c r="G3842" s="48">
        <f t="shared" si="308"/>
        <v>11.19</v>
      </c>
      <c r="H3842" s="75"/>
      <c r="I3842" s="47">
        <f t="shared" si="309"/>
        <v>0</v>
      </c>
      <c r="J3842" s="47" t="s">
        <v>5205</v>
      </c>
      <c r="K3842" s="610"/>
    </row>
    <row r="3843" spans="1:12">
      <c r="A3843" s="34">
        <v>18058</v>
      </c>
      <c r="B3843" s="24" t="s">
        <v>137</v>
      </c>
      <c r="C3843" s="18" t="s">
        <v>3064</v>
      </c>
      <c r="D3843" s="610" t="str">
        <f t="shared" si="304"/>
        <v>Фото</v>
      </c>
      <c r="E3843" s="72" t="s">
        <v>351</v>
      </c>
      <c r="F3843" s="50">
        <v>1.5</v>
      </c>
      <c r="G3843" s="48">
        <f t="shared" si="308"/>
        <v>55.949999999999996</v>
      </c>
      <c r="H3843" s="75"/>
      <c r="I3843" s="47">
        <f t="shared" si="309"/>
        <v>0</v>
      </c>
      <c r="J3843" s="47" t="s">
        <v>4736</v>
      </c>
      <c r="K3843" s="610"/>
    </row>
    <row r="3844" spans="1:12">
      <c r="A3844" s="34">
        <v>18059</v>
      </c>
      <c r="B3844" s="24" t="s">
        <v>137</v>
      </c>
      <c r="C3844" s="18" t="s">
        <v>815</v>
      </c>
      <c r="D3844" s="610" t="str">
        <f t="shared" si="304"/>
        <v>Фото</v>
      </c>
      <c r="E3844" s="72" t="s">
        <v>351</v>
      </c>
      <c r="F3844" s="50">
        <v>1.7</v>
      </c>
      <c r="G3844" s="48">
        <f t="shared" si="308"/>
        <v>63.41</v>
      </c>
      <c r="H3844" s="75"/>
      <c r="I3844" s="47">
        <f t="shared" si="309"/>
        <v>0</v>
      </c>
      <c r="J3844" s="47" t="s">
        <v>4737</v>
      </c>
      <c r="K3844" s="610"/>
    </row>
    <row r="3845" spans="1:12">
      <c r="A3845" s="34">
        <v>17094</v>
      </c>
      <c r="B3845" s="24" t="s">
        <v>137</v>
      </c>
      <c r="C3845" s="18" t="s">
        <v>3068</v>
      </c>
      <c r="D3845" s="610" t="str">
        <f t="shared" si="304"/>
        <v>Фото</v>
      </c>
      <c r="E3845" s="72" t="s">
        <v>351</v>
      </c>
      <c r="F3845" s="50">
        <v>1.8</v>
      </c>
      <c r="G3845" s="48">
        <f t="shared" si="308"/>
        <v>67.14</v>
      </c>
      <c r="H3845" s="75"/>
      <c r="I3845" s="47">
        <f t="shared" si="309"/>
        <v>0</v>
      </c>
      <c r="J3845" s="47" t="s">
        <v>4904</v>
      </c>
      <c r="K3845" s="610"/>
    </row>
    <row r="3846" spans="1:12">
      <c r="A3846" s="34">
        <v>17093</v>
      </c>
      <c r="B3846" s="24" t="s">
        <v>137</v>
      </c>
      <c r="C3846" s="18" t="s">
        <v>3442</v>
      </c>
      <c r="D3846" s="610" t="str">
        <f t="shared" si="304"/>
        <v>Фото</v>
      </c>
      <c r="E3846" s="72" t="s">
        <v>351</v>
      </c>
      <c r="F3846" s="50">
        <v>0.8</v>
      </c>
      <c r="G3846" s="48">
        <f t="shared" si="308"/>
        <v>29.84</v>
      </c>
      <c r="H3846" s="75"/>
      <c r="I3846" s="47">
        <f t="shared" si="309"/>
        <v>0</v>
      </c>
      <c r="J3846" s="47" t="s">
        <v>4905</v>
      </c>
      <c r="K3846" s="610"/>
    </row>
    <row r="3847" spans="1:12">
      <c r="A3847" s="37">
        <v>16329</v>
      </c>
      <c r="B3847" s="23" t="s">
        <v>137</v>
      </c>
      <c r="C3847" s="18" t="s">
        <v>4521</v>
      </c>
      <c r="D3847" s="610" t="str">
        <f t="shared" ref="D3847:D3910" si="310">HYPERLINK(J3847,"Фото")</f>
        <v>Фото</v>
      </c>
      <c r="E3847" s="235" t="s">
        <v>351</v>
      </c>
      <c r="F3847" s="65">
        <v>1</v>
      </c>
      <c r="G3847" s="48">
        <f t="shared" ref="G3847:G3869" si="311">I$2*F3847</f>
        <v>37.299999999999997</v>
      </c>
      <c r="H3847" s="75"/>
      <c r="I3847" s="47">
        <f t="shared" si="309"/>
        <v>0</v>
      </c>
      <c r="J3847" s="47" t="s">
        <v>6139</v>
      </c>
      <c r="K3847" s="610"/>
    </row>
    <row r="3848" spans="1:12">
      <c r="A3848" s="37">
        <v>16327</v>
      </c>
      <c r="B3848" s="24" t="s">
        <v>137</v>
      </c>
      <c r="C3848" s="18" t="s">
        <v>920</v>
      </c>
      <c r="D3848" s="610" t="str">
        <f t="shared" si="310"/>
        <v>Фото</v>
      </c>
      <c r="E3848" s="235" t="s">
        <v>351</v>
      </c>
      <c r="F3848" s="65">
        <v>0.8</v>
      </c>
      <c r="G3848" s="48">
        <f t="shared" si="311"/>
        <v>29.84</v>
      </c>
      <c r="H3848" s="76"/>
      <c r="I3848" s="47">
        <f t="shared" si="309"/>
        <v>0</v>
      </c>
      <c r="J3848" s="47" t="s">
        <v>6112</v>
      </c>
      <c r="K3848" s="610"/>
    </row>
    <row r="3849" spans="1:12">
      <c r="A3849" s="37">
        <v>16328</v>
      </c>
      <c r="B3849" s="24" t="s">
        <v>137</v>
      </c>
      <c r="C3849" s="18" t="s">
        <v>4520</v>
      </c>
      <c r="D3849" s="610" t="str">
        <f t="shared" si="310"/>
        <v>Фото</v>
      </c>
      <c r="E3849" s="235" t="s">
        <v>351</v>
      </c>
      <c r="F3849" s="65">
        <v>0.8</v>
      </c>
      <c r="G3849" s="48">
        <f t="shared" si="311"/>
        <v>29.84</v>
      </c>
      <c r="H3849" s="76"/>
      <c r="I3849" s="47">
        <f t="shared" si="309"/>
        <v>0</v>
      </c>
      <c r="J3849" s="47" t="s">
        <v>8018</v>
      </c>
      <c r="K3849" s="610"/>
    </row>
    <row r="3850" spans="1:12">
      <c r="A3850" s="6">
        <v>16388</v>
      </c>
      <c r="B3850" s="23" t="s">
        <v>137</v>
      </c>
      <c r="C3850" s="17" t="s">
        <v>3067</v>
      </c>
      <c r="D3850" s="610" t="str">
        <f t="shared" si="310"/>
        <v>Фото</v>
      </c>
      <c r="E3850" s="72" t="s">
        <v>351</v>
      </c>
      <c r="F3850" s="51">
        <v>2.5</v>
      </c>
      <c r="G3850" s="48">
        <f t="shared" si="311"/>
        <v>93.25</v>
      </c>
      <c r="H3850" s="73"/>
      <c r="I3850" s="47">
        <f t="shared" si="309"/>
        <v>0</v>
      </c>
      <c r="J3850" s="47" t="s">
        <v>6744</v>
      </c>
      <c r="K3850" s="610"/>
    </row>
    <row r="3851" spans="1:12" ht="14.4">
      <c r="A3851" s="6">
        <v>12140</v>
      </c>
      <c r="B3851" s="6" t="s">
        <v>137</v>
      </c>
      <c r="C3851" s="17" t="s">
        <v>4522</v>
      </c>
      <c r="D3851" s="610" t="str">
        <f t="shared" si="310"/>
        <v>Фото</v>
      </c>
      <c r="E3851" s="72" t="s">
        <v>351</v>
      </c>
      <c r="F3851" s="51">
        <v>1</v>
      </c>
      <c r="G3851" s="48">
        <f t="shared" si="311"/>
        <v>37.299999999999997</v>
      </c>
      <c r="H3851" s="73"/>
      <c r="I3851" s="47">
        <f t="shared" si="309"/>
        <v>0</v>
      </c>
      <c r="J3851" s="47" t="s">
        <v>8262</v>
      </c>
      <c r="K3851" s="610"/>
      <c r="L3851" s="87"/>
    </row>
    <row r="3852" spans="1:12" ht="14.4">
      <c r="A3852" s="6">
        <v>12110</v>
      </c>
      <c r="B3852" s="6" t="s">
        <v>137</v>
      </c>
      <c r="C3852" s="17" t="s">
        <v>4523</v>
      </c>
      <c r="D3852" s="610" t="str">
        <f t="shared" si="310"/>
        <v>Фото</v>
      </c>
      <c r="E3852" s="72" t="s">
        <v>351</v>
      </c>
      <c r="F3852" s="51">
        <v>1</v>
      </c>
      <c r="G3852" s="48">
        <f t="shared" si="311"/>
        <v>37.299999999999997</v>
      </c>
      <c r="H3852" s="73"/>
      <c r="I3852" s="47">
        <f t="shared" si="309"/>
        <v>0</v>
      </c>
      <c r="J3852" s="47" t="s">
        <v>8235</v>
      </c>
      <c r="K3852" s="610"/>
      <c r="L3852" s="87"/>
    </row>
    <row r="3853" spans="1:12" ht="14.4">
      <c r="A3853" s="6">
        <v>12141</v>
      </c>
      <c r="B3853" s="6" t="s">
        <v>137</v>
      </c>
      <c r="C3853" s="17" t="s">
        <v>2533</v>
      </c>
      <c r="D3853" s="610" t="str">
        <f t="shared" si="310"/>
        <v>Фото</v>
      </c>
      <c r="E3853" s="72" t="s">
        <v>351</v>
      </c>
      <c r="F3853" s="51">
        <v>1.5</v>
      </c>
      <c r="G3853" s="48">
        <f t="shared" si="311"/>
        <v>55.949999999999996</v>
      </c>
      <c r="H3853" s="73"/>
      <c r="I3853" s="47">
        <f t="shared" si="309"/>
        <v>0</v>
      </c>
      <c r="J3853" s="47" t="s">
        <v>8263</v>
      </c>
      <c r="K3853" s="610"/>
      <c r="L3853" s="87"/>
    </row>
    <row r="3854" spans="1:12" ht="14.4">
      <c r="A3854" s="42">
        <v>11156</v>
      </c>
      <c r="B3854" s="7" t="s">
        <v>137</v>
      </c>
      <c r="C3854" s="31" t="s">
        <v>3097</v>
      </c>
      <c r="D3854" s="610" t="str">
        <f t="shared" si="310"/>
        <v>Фото</v>
      </c>
      <c r="E3854" s="239" t="s">
        <v>351</v>
      </c>
      <c r="F3854" s="49">
        <v>2</v>
      </c>
      <c r="G3854" s="48">
        <f t="shared" si="311"/>
        <v>74.599999999999994</v>
      </c>
      <c r="H3854" s="73"/>
      <c r="I3854" s="47">
        <f t="shared" si="309"/>
        <v>0</v>
      </c>
      <c r="J3854" s="47" t="s">
        <v>8013</v>
      </c>
      <c r="K3854" s="610"/>
      <c r="L3854" s="87"/>
    </row>
    <row r="3855" spans="1:12">
      <c r="A3855" s="37">
        <v>16330</v>
      </c>
      <c r="B3855" s="24" t="s">
        <v>137</v>
      </c>
      <c r="C3855" s="18" t="s">
        <v>3379</v>
      </c>
      <c r="D3855" s="610" t="str">
        <f t="shared" si="310"/>
        <v>Фото</v>
      </c>
      <c r="E3855" s="72" t="s">
        <v>351</v>
      </c>
      <c r="F3855" s="65">
        <v>1</v>
      </c>
      <c r="G3855" s="48">
        <f t="shared" si="311"/>
        <v>37.299999999999997</v>
      </c>
      <c r="H3855" s="73"/>
      <c r="I3855" s="47">
        <f t="shared" si="309"/>
        <v>0</v>
      </c>
      <c r="J3855" s="47" t="s">
        <v>6229</v>
      </c>
      <c r="K3855" s="610"/>
    </row>
    <row r="3856" spans="1:12">
      <c r="A3856" s="37">
        <v>13838</v>
      </c>
      <c r="B3856" s="24" t="s">
        <v>137</v>
      </c>
      <c r="C3856" s="18" t="s">
        <v>3925</v>
      </c>
      <c r="D3856" s="610" t="str">
        <f t="shared" si="310"/>
        <v>Фото</v>
      </c>
      <c r="E3856" s="72" t="s">
        <v>351</v>
      </c>
      <c r="F3856" s="65">
        <v>0.8</v>
      </c>
      <c r="G3856" s="48">
        <f t="shared" si="311"/>
        <v>29.84</v>
      </c>
      <c r="H3856" s="73"/>
      <c r="I3856" s="47">
        <f t="shared" si="309"/>
        <v>0</v>
      </c>
      <c r="J3856" s="47" t="s">
        <v>8812</v>
      </c>
      <c r="K3856" s="610"/>
    </row>
    <row r="3857" spans="1:12">
      <c r="A3857" s="37">
        <v>16331</v>
      </c>
      <c r="B3857" s="24" t="s">
        <v>137</v>
      </c>
      <c r="C3857" s="18" t="s">
        <v>3378</v>
      </c>
      <c r="D3857" s="610" t="str">
        <f t="shared" si="310"/>
        <v>Фото</v>
      </c>
      <c r="E3857" s="239" t="s">
        <v>351</v>
      </c>
      <c r="F3857" s="65">
        <v>0.8</v>
      </c>
      <c r="G3857" s="48">
        <f t="shared" si="311"/>
        <v>29.84</v>
      </c>
      <c r="H3857" s="75"/>
      <c r="I3857" s="47">
        <f t="shared" si="309"/>
        <v>0</v>
      </c>
      <c r="J3857" s="47" t="s">
        <v>6427</v>
      </c>
      <c r="K3857" s="610"/>
    </row>
    <row r="3858" spans="1:12">
      <c r="A3858" s="37">
        <v>40348</v>
      </c>
      <c r="B3858" s="24" t="s">
        <v>137</v>
      </c>
      <c r="C3858" s="18" t="s">
        <v>1066</v>
      </c>
      <c r="D3858" s="610" t="str">
        <f t="shared" si="310"/>
        <v>Фото</v>
      </c>
      <c r="E3858" s="239" t="s">
        <v>351</v>
      </c>
      <c r="F3858" s="49">
        <v>0.8</v>
      </c>
      <c r="G3858" s="48">
        <f t="shared" si="311"/>
        <v>29.84</v>
      </c>
      <c r="H3858" s="75"/>
      <c r="I3858" s="47">
        <f t="shared" si="309"/>
        <v>0</v>
      </c>
      <c r="J3858" s="47" t="s">
        <v>6428</v>
      </c>
      <c r="K3858" s="610"/>
    </row>
    <row r="3859" spans="1:12">
      <c r="A3859" s="37">
        <v>11174</v>
      </c>
      <c r="B3859" s="2" t="s">
        <v>137</v>
      </c>
      <c r="C3859" s="18" t="s">
        <v>3096</v>
      </c>
      <c r="D3859" s="610" t="str">
        <f t="shared" si="310"/>
        <v>Фото</v>
      </c>
      <c r="E3859" s="72" t="s">
        <v>351</v>
      </c>
      <c r="F3859" s="65">
        <v>4</v>
      </c>
      <c r="G3859" s="48">
        <f t="shared" si="311"/>
        <v>149.19999999999999</v>
      </c>
      <c r="H3859" s="73"/>
      <c r="I3859" s="47">
        <f t="shared" si="309"/>
        <v>0</v>
      </c>
      <c r="J3859" s="47" t="s">
        <v>8014</v>
      </c>
      <c r="K3859" s="610"/>
    </row>
    <row r="3860" spans="1:12">
      <c r="A3860" s="37">
        <v>16332</v>
      </c>
      <c r="B3860" s="23" t="s">
        <v>137</v>
      </c>
      <c r="C3860" s="18" t="s">
        <v>1101</v>
      </c>
      <c r="D3860" s="610" t="str">
        <f t="shared" si="310"/>
        <v>Фото</v>
      </c>
      <c r="E3860" s="277" t="s">
        <v>351</v>
      </c>
      <c r="F3860" s="473">
        <v>0.8</v>
      </c>
      <c r="G3860" s="48">
        <f t="shared" si="311"/>
        <v>29.84</v>
      </c>
      <c r="H3860" s="286"/>
      <c r="I3860" s="287">
        <f t="shared" si="309"/>
        <v>0</v>
      </c>
      <c r="J3860" s="287" t="s">
        <v>6294</v>
      </c>
      <c r="K3860" s="610"/>
      <c r="L3860" s="3"/>
    </row>
    <row r="3861" spans="1:12">
      <c r="A3861" s="37">
        <v>28084</v>
      </c>
      <c r="B3861" s="24" t="s">
        <v>137</v>
      </c>
      <c r="C3861" s="18" t="s">
        <v>3286</v>
      </c>
      <c r="D3861" s="610" t="str">
        <f t="shared" si="310"/>
        <v>Фото</v>
      </c>
      <c r="E3861" s="239" t="s">
        <v>351</v>
      </c>
      <c r="F3861" s="49">
        <v>1.5</v>
      </c>
      <c r="G3861" s="48">
        <f t="shared" si="311"/>
        <v>55.949999999999996</v>
      </c>
      <c r="H3861" s="75"/>
      <c r="I3861" s="47">
        <f t="shared" ref="I3861:I3869" si="312">F3861*H3861</f>
        <v>0</v>
      </c>
      <c r="J3861" s="47" t="s">
        <v>6881</v>
      </c>
      <c r="K3861" s="610"/>
      <c r="L3861" s="3"/>
    </row>
    <row r="3862" spans="1:12">
      <c r="A3862" s="6">
        <v>40521</v>
      </c>
      <c r="B3862" s="23" t="s">
        <v>137</v>
      </c>
      <c r="C3862" s="31" t="s">
        <v>1748</v>
      </c>
      <c r="D3862" s="610" t="str">
        <f t="shared" si="310"/>
        <v>Фото</v>
      </c>
      <c r="E3862" s="72" t="s">
        <v>351</v>
      </c>
      <c r="F3862" s="51">
        <v>2</v>
      </c>
      <c r="G3862" s="48">
        <f t="shared" si="311"/>
        <v>74.599999999999994</v>
      </c>
      <c r="H3862" s="75"/>
      <c r="I3862" s="47">
        <f t="shared" si="312"/>
        <v>0</v>
      </c>
      <c r="J3862" s="47" t="s">
        <v>6543</v>
      </c>
      <c r="K3862" s="610"/>
      <c r="L3862" s="3"/>
    </row>
    <row r="3863" spans="1:12">
      <c r="A3863" s="6">
        <v>12789</v>
      </c>
      <c r="B3863" s="23" t="s">
        <v>137</v>
      </c>
      <c r="C3863" s="31" t="s">
        <v>3433</v>
      </c>
      <c r="D3863" s="610" t="str">
        <f t="shared" si="310"/>
        <v>Фото</v>
      </c>
      <c r="E3863" s="72" t="s">
        <v>351</v>
      </c>
      <c r="F3863" s="51">
        <v>3.5</v>
      </c>
      <c r="G3863" s="48">
        <f t="shared" si="311"/>
        <v>130.54999999999998</v>
      </c>
      <c r="H3863" s="75"/>
      <c r="I3863" s="47">
        <f t="shared" si="312"/>
        <v>0</v>
      </c>
      <c r="J3863" s="47" t="s">
        <v>8526</v>
      </c>
      <c r="K3863" s="610"/>
      <c r="L3863" s="3"/>
    </row>
    <row r="3864" spans="1:12">
      <c r="A3864" s="37">
        <v>11178</v>
      </c>
      <c r="B3864" s="2" t="s">
        <v>137</v>
      </c>
      <c r="C3864" s="18" t="s">
        <v>3302</v>
      </c>
      <c r="D3864" s="610" t="str">
        <f t="shared" si="310"/>
        <v>Фото</v>
      </c>
      <c r="E3864" s="72" t="s">
        <v>351</v>
      </c>
      <c r="F3864" s="65">
        <v>1.5</v>
      </c>
      <c r="G3864" s="48">
        <f t="shared" si="311"/>
        <v>55.949999999999996</v>
      </c>
      <c r="H3864" s="75"/>
      <c r="I3864" s="47">
        <f t="shared" si="312"/>
        <v>0</v>
      </c>
      <c r="J3864" s="47" t="s">
        <v>7354</v>
      </c>
      <c r="K3864" s="610"/>
      <c r="L3864" s="3"/>
    </row>
    <row r="3865" spans="1:12">
      <c r="A3865" s="37">
        <v>11177</v>
      </c>
      <c r="B3865" s="2" t="s">
        <v>137</v>
      </c>
      <c r="C3865" s="18" t="s">
        <v>535</v>
      </c>
      <c r="D3865" s="610" t="str">
        <f t="shared" si="310"/>
        <v>Фото</v>
      </c>
      <c r="E3865" s="72" t="s">
        <v>351</v>
      </c>
      <c r="F3865" s="65">
        <v>1.5</v>
      </c>
      <c r="G3865" s="48">
        <f t="shared" si="311"/>
        <v>55.949999999999996</v>
      </c>
      <c r="H3865" s="75"/>
      <c r="I3865" s="47">
        <f t="shared" si="312"/>
        <v>0</v>
      </c>
      <c r="J3865" s="47" t="s">
        <v>8015</v>
      </c>
      <c r="K3865" s="610"/>
      <c r="L3865" s="3"/>
    </row>
    <row r="3866" spans="1:12">
      <c r="A3866" s="37">
        <v>40656</v>
      </c>
      <c r="B3866" s="23" t="s">
        <v>137</v>
      </c>
      <c r="C3866" s="18" t="s">
        <v>3937</v>
      </c>
      <c r="D3866" s="610" t="str">
        <f t="shared" si="310"/>
        <v>Фото</v>
      </c>
      <c r="E3866" s="72" t="s">
        <v>351</v>
      </c>
      <c r="F3866" s="65">
        <v>1.3</v>
      </c>
      <c r="G3866" s="48">
        <f t="shared" si="311"/>
        <v>48.489999999999995</v>
      </c>
      <c r="H3866" s="75"/>
      <c r="I3866" s="47">
        <f t="shared" si="312"/>
        <v>0</v>
      </c>
      <c r="J3866" s="47" t="s">
        <v>8021</v>
      </c>
      <c r="K3866" s="610"/>
      <c r="L3866" s="3"/>
    </row>
    <row r="3867" spans="1:12">
      <c r="A3867" s="37">
        <v>13534</v>
      </c>
      <c r="B3867" s="2" t="s">
        <v>137</v>
      </c>
      <c r="C3867" s="18" t="s">
        <v>2202</v>
      </c>
      <c r="D3867" s="610" t="str">
        <f t="shared" si="310"/>
        <v>Фото</v>
      </c>
      <c r="E3867" s="72" t="s">
        <v>351</v>
      </c>
      <c r="F3867" s="65">
        <v>0.4</v>
      </c>
      <c r="G3867" s="48">
        <f t="shared" si="311"/>
        <v>14.92</v>
      </c>
      <c r="H3867" s="75"/>
      <c r="I3867" s="47">
        <f t="shared" si="312"/>
        <v>0</v>
      </c>
      <c r="J3867" s="47" t="s">
        <v>7772</v>
      </c>
      <c r="K3867" s="610"/>
      <c r="L3867" s="3"/>
    </row>
    <row r="3868" spans="1:12">
      <c r="A3868" s="6">
        <v>33052</v>
      </c>
      <c r="B3868" s="23" t="s">
        <v>137</v>
      </c>
      <c r="C3868" s="17" t="s">
        <v>348</v>
      </c>
      <c r="D3868" s="610" t="str">
        <f t="shared" si="310"/>
        <v>Фото</v>
      </c>
      <c r="E3868" s="72" t="s">
        <v>351</v>
      </c>
      <c r="F3868" s="51">
        <v>0.25</v>
      </c>
      <c r="G3868" s="48">
        <f t="shared" si="311"/>
        <v>9.3249999999999993</v>
      </c>
      <c r="H3868" s="75"/>
      <c r="I3868" s="47">
        <f t="shared" si="312"/>
        <v>0</v>
      </c>
      <c r="J3868" s="47" t="s">
        <v>7191</v>
      </c>
      <c r="K3868" s="610"/>
      <c r="L3868" s="3"/>
    </row>
    <row r="3869" spans="1:12">
      <c r="A3869" s="6">
        <v>33053</v>
      </c>
      <c r="B3869" s="23" t="s">
        <v>137</v>
      </c>
      <c r="C3869" s="17" t="s">
        <v>2095</v>
      </c>
      <c r="D3869" s="610" t="str">
        <f t="shared" si="310"/>
        <v>Фото</v>
      </c>
      <c r="E3869" s="72" t="s">
        <v>351</v>
      </c>
      <c r="F3869" s="51">
        <v>0.25</v>
      </c>
      <c r="G3869" s="48">
        <f t="shared" si="311"/>
        <v>9.3249999999999993</v>
      </c>
      <c r="H3869" s="75"/>
      <c r="I3869" s="47">
        <f t="shared" si="312"/>
        <v>0</v>
      </c>
      <c r="J3869" s="47" t="s">
        <v>7192</v>
      </c>
      <c r="K3869" s="610"/>
      <c r="L3869" s="3"/>
    </row>
    <row r="3870" spans="1:12" ht="17.399999999999999">
      <c r="A3870" s="175"/>
      <c r="B3870" s="387" t="s">
        <v>1689</v>
      </c>
      <c r="C3870" s="176" t="s">
        <v>125</v>
      </c>
      <c r="D3870" s="610"/>
      <c r="E3870" s="134"/>
      <c r="F3870" s="177"/>
      <c r="G3870" s="178"/>
      <c r="H3870" s="180"/>
      <c r="I3870" s="136"/>
      <c r="J3870" s="136" t="e">
        <v>#N/A</v>
      </c>
      <c r="K3870" s="610"/>
      <c r="L3870" s="3"/>
    </row>
    <row r="3871" spans="1:12" ht="140.1" customHeight="1">
      <c r="A3871" s="451"/>
      <c r="B3871" s="158"/>
      <c r="C3871" s="452"/>
      <c r="D3871" s="610"/>
      <c r="E3871" s="264"/>
      <c r="F3871" s="113"/>
      <c r="G3871" s="105"/>
      <c r="H3871" s="126"/>
      <c r="I3871" s="107"/>
      <c r="J3871" s="107" t="e">
        <v>#N/A</v>
      </c>
      <c r="K3871" s="610"/>
      <c r="L3871" s="3"/>
    </row>
    <row r="3872" spans="1:12">
      <c r="A3872" s="45">
        <v>11073</v>
      </c>
      <c r="B3872" s="460" t="s">
        <v>1749</v>
      </c>
      <c r="C3872" s="18" t="s">
        <v>2938</v>
      </c>
      <c r="D3872" s="610" t="str">
        <f t="shared" si="310"/>
        <v>Фото</v>
      </c>
      <c r="E3872" s="72" t="s">
        <v>351</v>
      </c>
      <c r="F3872" s="65">
        <v>1</v>
      </c>
      <c r="G3872" s="48">
        <f t="shared" ref="G3872:G3903" si="313">I$2*F3872</f>
        <v>37.299999999999997</v>
      </c>
      <c r="H3872" s="75"/>
      <c r="I3872" s="47">
        <f t="shared" ref="I3872:I3903" si="314">F3872*H3872</f>
        <v>0</v>
      </c>
      <c r="J3872" s="47" t="s">
        <v>5276</v>
      </c>
      <c r="K3872" s="610"/>
      <c r="L3872" s="3"/>
    </row>
    <row r="3873" spans="1:12">
      <c r="A3873" s="45">
        <v>11074</v>
      </c>
      <c r="B3873" s="455" t="s">
        <v>133</v>
      </c>
      <c r="C3873" s="18" t="s">
        <v>725</v>
      </c>
      <c r="D3873" s="610" t="str">
        <f t="shared" si="310"/>
        <v>Фото</v>
      </c>
      <c r="E3873" s="72" t="s">
        <v>351</v>
      </c>
      <c r="F3873" s="65">
        <v>1.7</v>
      </c>
      <c r="G3873" s="48">
        <f t="shared" si="313"/>
        <v>63.41</v>
      </c>
      <c r="H3873" s="75"/>
      <c r="I3873" s="47">
        <f t="shared" si="314"/>
        <v>0</v>
      </c>
      <c r="J3873" s="47" t="s">
        <v>5277</v>
      </c>
      <c r="K3873" s="610"/>
      <c r="L3873" s="3"/>
    </row>
    <row r="3874" spans="1:12">
      <c r="A3874" s="45">
        <v>11071</v>
      </c>
      <c r="B3874" s="340" t="s">
        <v>127</v>
      </c>
      <c r="C3874" s="18" t="s">
        <v>726</v>
      </c>
      <c r="D3874" s="610" t="str">
        <f t="shared" si="310"/>
        <v>Фото</v>
      </c>
      <c r="E3874" s="228" t="s">
        <v>351</v>
      </c>
      <c r="F3874" s="65">
        <v>2</v>
      </c>
      <c r="G3874" s="48">
        <f t="shared" si="313"/>
        <v>74.599999999999994</v>
      </c>
      <c r="H3874" s="75"/>
      <c r="I3874" s="47">
        <f t="shared" si="314"/>
        <v>0</v>
      </c>
      <c r="J3874" s="47" t="s">
        <v>5278</v>
      </c>
      <c r="K3874" s="610"/>
      <c r="L3874" s="3"/>
    </row>
    <row r="3875" spans="1:12">
      <c r="A3875" s="45">
        <v>11072</v>
      </c>
      <c r="B3875" s="306" t="s">
        <v>128</v>
      </c>
      <c r="C3875" s="18" t="s">
        <v>727</v>
      </c>
      <c r="D3875" s="610" t="str">
        <f t="shared" si="310"/>
        <v>Фото</v>
      </c>
      <c r="E3875" s="566" t="s">
        <v>351</v>
      </c>
      <c r="F3875" s="65">
        <v>1.5</v>
      </c>
      <c r="G3875" s="48">
        <f t="shared" si="313"/>
        <v>55.949999999999996</v>
      </c>
      <c r="H3875" s="75"/>
      <c r="I3875" s="47">
        <f t="shared" si="314"/>
        <v>0</v>
      </c>
      <c r="J3875" s="47" t="s">
        <v>5279</v>
      </c>
      <c r="K3875" s="610"/>
      <c r="L3875" s="3"/>
    </row>
    <row r="3876" spans="1:12">
      <c r="A3876" s="45">
        <v>12043</v>
      </c>
      <c r="B3876" s="306" t="s">
        <v>128</v>
      </c>
      <c r="C3876" s="18" t="s">
        <v>2449</v>
      </c>
      <c r="D3876" s="610" t="str">
        <f t="shared" si="310"/>
        <v>Фото</v>
      </c>
      <c r="E3876" s="569" t="s">
        <v>134</v>
      </c>
      <c r="F3876" s="65">
        <v>1.6</v>
      </c>
      <c r="G3876" s="48">
        <f t="shared" si="313"/>
        <v>59.68</v>
      </c>
      <c r="H3876" s="75"/>
      <c r="I3876" s="47">
        <f t="shared" si="314"/>
        <v>0</v>
      </c>
      <c r="J3876" s="47" t="s">
        <v>7988</v>
      </c>
      <c r="K3876" s="610"/>
      <c r="L3876" s="3"/>
    </row>
    <row r="3877" spans="1:12">
      <c r="A3877" s="45">
        <v>11077</v>
      </c>
      <c r="B3877" s="453" t="s">
        <v>126</v>
      </c>
      <c r="C3877" s="18" t="s">
        <v>2729</v>
      </c>
      <c r="D3877" s="610" t="str">
        <f t="shared" si="310"/>
        <v>Фото</v>
      </c>
      <c r="E3877" s="508" t="s">
        <v>351</v>
      </c>
      <c r="F3877" s="65">
        <v>0.8</v>
      </c>
      <c r="G3877" s="48">
        <f t="shared" si="313"/>
        <v>29.84</v>
      </c>
      <c r="H3877" s="75"/>
      <c r="I3877" s="47">
        <f t="shared" si="314"/>
        <v>0</v>
      </c>
      <c r="J3877" s="47" t="s">
        <v>5280</v>
      </c>
      <c r="K3877" s="610"/>
      <c r="L3877" s="3"/>
    </row>
    <row r="3878" spans="1:12">
      <c r="A3878" s="45">
        <v>11078</v>
      </c>
      <c r="B3878" s="340" t="s">
        <v>127</v>
      </c>
      <c r="C3878" s="18" t="s">
        <v>728</v>
      </c>
      <c r="D3878" s="610" t="str">
        <f t="shared" si="310"/>
        <v>Фото</v>
      </c>
      <c r="E3878" s="72" t="s">
        <v>351</v>
      </c>
      <c r="F3878" s="65">
        <v>2</v>
      </c>
      <c r="G3878" s="48">
        <f t="shared" si="313"/>
        <v>74.599999999999994</v>
      </c>
      <c r="H3878" s="75"/>
      <c r="I3878" s="47">
        <f t="shared" si="314"/>
        <v>0</v>
      </c>
      <c r="J3878" s="47" t="s">
        <v>5281</v>
      </c>
      <c r="K3878" s="610"/>
      <c r="L3878" s="3"/>
    </row>
    <row r="3879" spans="1:12">
      <c r="A3879" s="45">
        <v>11075</v>
      </c>
      <c r="B3879" s="455" t="s">
        <v>133</v>
      </c>
      <c r="C3879" s="18" t="s">
        <v>729</v>
      </c>
      <c r="D3879" s="610" t="str">
        <f t="shared" si="310"/>
        <v>Фото</v>
      </c>
      <c r="E3879" s="72" t="s">
        <v>351</v>
      </c>
      <c r="F3879" s="65">
        <v>1.7</v>
      </c>
      <c r="G3879" s="48">
        <f t="shared" si="313"/>
        <v>63.41</v>
      </c>
      <c r="H3879" s="75"/>
      <c r="I3879" s="47">
        <f t="shared" si="314"/>
        <v>0</v>
      </c>
      <c r="J3879" s="47" t="s">
        <v>5282</v>
      </c>
      <c r="K3879" s="610"/>
      <c r="L3879" s="3"/>
    </row>
    <row r="3880" spans="1:12">
      <c r="A3880" s="45">
        <v>11076</v>
      </c>
      <c r="B3880" s="306" t="s">
        <v>128</v>
      </c>
      <c r="C3880" s="18" t="s">
        <v>730</v>
      </c>
      <c r="D3880" s="610" t="str">
        <f t="shared" si="310"/>
        <v>Фото</v>
      </c>
      <c r="E3880" s="72" t="s">
        <v>351</v>
      </c>
      <c r="F3880" s="65">
        <v>1.4</v>
      </c>
      <c r="G3880" s="48">
        <f t="shared" si="313"/>
        <v>52.219999999999992</v>
      </c>
      <c r="H3880" s="75"/>
      <c r="I3880" s="47">
        <f t="shared" si="314"/>
        <v>0</v>
      </c>
      <c r="J3880" s="47" t="s">
        <v>5283</v>
      </c>
      <c r="K3880" s="610"/>
      <c r="L3880" s="3"/>
    </row>
    <row r="3881" spans="1:12">
      <c r="A3881" s="45">
        <v>12035</v>
      </c>
      <c r="B3881" s="306" t="s">
        <v>128</v>
      </c>
      <c r="C3881" s="481" t="s">
        <v>2443</v>
      </c>
      <c r="D3881" s="610" t="str">
        <f t="shared" si="310"/>
        <v>Фото</v>
      </c>
      <c r="E3881" s="566" t="s">
        <v>351</v>
      </c>
      <c r="F3881" s="65">
        <v>1.5</v>
      </c>
      <c r="G3881" s="48">
        <f t="shared" si="313"/>
        <v>55.949999999999996</v>
      </c>
      <c r="H3881" s="75"/>
      <c r="I3881" s="47">
        <f t="shared" si="314"/>
        <v>0</v>
      </c>
      <c r="J3881" s="47" t="s">
        <v>7981</v>
      </c>
      <c r="K3881" s="610"/>
      <c r="L3881" s="3"/>
    </row>
    <row r="3882" spans="1:12">
      <c r="A3882" s="45">
        <v>11691</v>
      </c>
      <c r="B3882" s="460" t="s">
        <v>1749</v>
      </c>
      <c r="C3882" s="481" t="s">
        <v>2444</v>
      </c>
      <c r="D3882" s="610" t="str">
        <f t="shared" si="310"/>
        <v>Фото</v>
      </c>
      <c r="E3882" s="227" t="s">
        <v>351</v>
      </c>
      <c r="F3882" s="65">
        <v>1.6</v>
      </c>
      <c r="G3882" s="48">
        <f t="shared" si="313"/>
        <v>59.68</v>
      </c>
      <c r="H3882" s="75"/>
      <c r="I3882" s="47">
        <f t="shared" si="314"/>
        <v>0</v>
      </c>
      <c r="J3882" s="47" t="s">
        <v>7982</v>
      </c>
      <c r="K3882" s="610"/>
      <c r="L3882" s="3"/>
    </row>
    <row r="3883" spans="1:12">
      <c r="A3883" s="45">
        <v>12041</v>
      </c>
      <c r="B3883" s="23" t="s">
        <v>137</v>
      </c>
      <c r="C3883" s="481" t="s">
        <v>2447</v>
      </c>
      <c r="D3883" s="610" t="str">
        <f t="shared" si="310"/>
        <v>Фото</v>
      </c>
      <c r="E3883" s="227" t="s">
        <v>351</v>
      </c>
      <c r="F3883" s="65">
        <v>1.2</v>
      </c>
      <c r="G3883" s="48">
        <f t="shared" si="313"/>
        <v>44.76</v>
      </c>
      <c r="H3883" s="75"/>
      <c r="I3883" s="47">
        <f t="shared" si="314"/>
        <v>0</v>
      </c>
      <c r="J3883" s="47" t="s">
        <v>7986</v>
      </c>
      <c r="K3883" s="610"/>
      <c r="L3883" s="3"/>
    </row>
    <row r="3884" spans="1:12">
      <c r="A3884" s="45">
        <v>12042</v>
      </c>
      <c r="B3884" s="460" t="s">
        <v>1749</v>
      </c>
      <c r="C3884" s="481" t="s">
        <v>2448</v>
      </c>
      <c r="D3884" s="610" t="str">
        <f t="shared" si="310"/>
        <v>Фото</v>
      </c>
      <c r="E3884" s="227" t="s">
        <v>351</v>
      </c>
      <c r="F3884" s="65">
        <v>1</v>
      </c>
      <c r="G3884" s="48">
        <f t="shared" si="313"/>
        <v>37.299999999999997</v>
      </c>
      <c r="H3884" s="75"/>
      <c r="I3884" s="47">
        <f t="shared" si="314"/>
        <v>0</v>
      </c>
      <c r="J3884" s="47" t="s">
        <v>7987</v>
      </c>
      <c r="K3884" s="610"/>
      <c r="L3884" s="3"/>
    </row>
    <row r="3885" spans="1:12">
      <c r="A3885" s="45">
        <v>11079</v>
      </c>
      <c r="B3885" s="322" t="s">
        <v>129</v>
      </c>
      <c r="C3885" s="18" t="s">
        <v>731</v>
      </c>
      <c r="D3885" s="610" t="str">
        <f t="shared" si="310"/>
        <v>Фото</v>
      </c>
      <c r="E3885" s="72" t="s">
        <v>351</v>
      </c>
      <c r="F3885" s="65">
        <v>2</v>
      </c>
      <c r="G3885" s="48">
        <f t="shared" si="313"/>
        <v>74.599999999999994</v>
      </c>
      <c r="H3885" s="75"/>
      <c r="I3885" s="47">
        <f t="shared" si="314"/>
        <v>0</v>
      </c>
      <c r="J3885" s="47" t="s">
        <v>5284</v>
      </c>
      <c r="K3885" s="610"/>
      <c r="L3885" s="3"/>
    </row>
    <row r="3886" spans="1:12">
      <c r="A3886" s="45">
        <v>11080</v>
      </c>
      <c r="B3886" s="322" t="s">
        <v>129</v>
      </c>
      <c r="C3886" s="18" t="s">
        <v>3835</v>
      </c>
      <c r="D3886" s="610" t="str">
        <f t="shared" si="310"/>
        <v>Фото</v>
      </c>
      <c r="E3886" s="72" t="s">
        <v>351</v>
      </c>
      <c r="F3886" s="65">
        <v>2.2999999999999998</v>
      </c>
      <c r="G3886" s="48">
        <f t="shared" si="313"/>
        <v>85.789999999999992</v>
      </c>
      <c r="H3886" s="75"/>
      <c r="I3886" s="47">
        <f t="shared" si="314"/>
        <v>0</v>
      </c>
      <c r="J3886" s="47" t="s">
        <v>5285</v>
      </c>
      <c r="K3886" s="610"/>
      <c r="L3886" s="3"/>
    </row>
    <row r="3887" spans="1:12">
      <c r="A3887" s="45">
        <v>40220</v>
      </c>
      <c r="B3887" s="306" t="s">
        <v>128</v>
      </c>
      <c r="C3887" s="18" t="s">
        <v>732</v>
      </c>
      <c r="D3887" s="610" t="str">
        <f t="shared" si="310"/>
        <v>Фото</v>
      </c>
      <c r="E3887" s="72" t="s">
        <v>351</v>
      </c>
      <c r="F3887" s="65">
        <v>1.5</v>
      </c>
      <c r="G3887" s="48">
        <f t="shared" si="313"/>
        <v>55.949999999999996</v>
      </c>
      <c r="H3887" s="75"/>
      <c r="I3887" s="47">
        <f t="shared" si="314"/>
        <v>0</v>
      </c>
      <c r="J3887" s="47" t="s">
        <v>5286</v>
      </c>
      <c r="K3887" s="610"/>
      <c r="L3887" s="3"/>
    </row>
    <row r="3888" spans="1:12">
      <c r="A3888" s="6">
        <v>11535</v>
      </c>
      <c r="B3888" s="321" t="s">
        <v>753</v>
      </c>
      <c r="C3888" s="31" t="s">
        <v>733</v>
      </c>
      <c r="D3888" s="610" t="str">
        <f t="shared" si="310"/>
        <v>Фото</v>
      </c>
      <c r="E3888" s="484" t="s">
        <v>351</v>
      </c>
      <c r="F3888" s="51">
        <v>1.7</v>
      </c>
      <c r="G3888" s="48">
        <f t="shared" si="313"/>
        <v>63.41</v>
      </c>
      <c r="H3888" s="75"/>
      <c r="I3888" s="47">
        <f t="shared" si="314"/>
        <v>0</v>
      </c>
      <c r="J3888" s="47" t="s">
        <v>8172</v>
      </c>
      <c r="K3888" s="610"/>
      <c r="L3888" s="3"/>
    </row>
    <row r="3889" spans="1:12">
      <c r="A3889" s="45">
        <v>11081</v>
      </c>
      <c r="B3889" s="95" t="s">
        <v>129</v>
      </c>
      <c r="C3889" s="18" t="s">
        <v>734</v>
      </c>
      <c r="D3889" s="610" t="str">
        <f t="shared" si="310"/>
        <v>Фото</v>
      </c>
      <c r="E3889" s="72" t="s">
        <v>351</v>
      </c>
      <c r="F3889" s="65">
        <v>2.8</v>
      </c>
      <c r="G3889" s="48">
        <f t="shared" si="313"/>
        <v>104.43999999999998</v>
      </c>
      <c r="H3889" s="75"/>
      <c r="I3889" s="47">
        <f t="shared" si="314"/>
        <v>0</v>
      </c>
      <c r="J3889" s="47" t="s">
        <v>5287</v>
      </c>
      <c r="K3889" s="610"/>
      <c r="L3889" s="3"/>
    </row>
    <row r="3890" spans="1:12">
      <c r="A3890" s="45">
        <v>14443</v>
      </c>
      <c r="B3890" s="362" t="s">
        <v>196</v>
      </c>
      <c r="C3890" s="18" t="s">
        <v>3528</v>
      </c>
      <c r="D3890" s="610"/>
      <c r="E3890" s="72" t="s">
        <v>351</v>
      </c>
      <c r="F3890" s="65">
        <v>0.7</v>
      </c>
      <c r="G3890" s="48">
        <f t="shared" si="313"/>
        <v>26.109999999999996</v>
      </c>
      <c r="H3890" s="75"/>
      <c r="I3890" s="47">
        <f t="shared" si="314"/>
        <v>0</v>
      </c>
      <c r="J3890" s="47" t="e">
        <v>#N/A</v>
      </c>
      <c r="K3890" s="610"/>
      <c r="L3890" s="3"/>
    </row>
    <row r="3891" spans="1:12">
      <c r="A3891" s="45">
        <v>14444</v>
      </c>
      <c r="B3891" s="363" t="s">
        <v>196</v>
      </c>
      <c r="C3891" s="18" t="s">
        <v>735</v>
      </c>
      <c r="D3891" s="610"/>
      <c r="E3891" s="72" t="s">
        <v>351</v>
      </c>
      <c r="F3891" s="65">
        <v>0.7</v>
      </c>
      <c r="G3891" s="48">
        <f t="shared" si="313"/>
        <v>26.109999999999996</v>
      </c>
      <c r="H3891" s="75"/>
      <c r="I3891" s="47">
        <f t="shared" si="314"/>
        <v>0</v>
      </c>
      <c r="J3891" s="47" t="e">
        <v>#N/A</v>
      </c>
      <c r="K3891" s="610"/>
      <c r="L3891" s="3"/>
    </row>
    <row r="3892" spans="1:12">
      <c r="A3892" s="45">
        <v>14445</v>
      </c>
      <c r="B3892" s="363" t="s">
        <v>196</v>
      </c>
      <c r="C3892" s="18" t="s">
        <v>3529</v>
      </c>
      <c r="D3892" s="610"/>
      <c r="E3892" s="72" t="s">
        <v>351</v>
      </c>
      <c r="F3892" s="65">
        <v>0.7</v>
      </c>
      <c r="G3892" s="48">
        <f t="shared" si="313"/>
        <v>26.109999999999996</v>
      </c>
      <c r="H3892" s="75"/>
      <c r="I3892" s="47">
        <f t="shared" si="314"/>
        <v>0</v>
      </c>
      <c r="J3892" s="47" t="e">
        <v>#N/A</v>
      </c>
      <c r="K3892" s="610"/>
      <c r="L3892" s="3"/>
    </row>
    <row r="3893" spans="1:12">
      <c r="A3893" s="45">
        <v>14446</v>
      </c>
      <c r="B3893" s="363" t="s">
        <v>196</v>
      </c>
      <c r="C3893" s="18" t="s">
        <v>3550</v>
      </c>
      <c r="D3893" s="610"/>
      <c r="E3893" s="72" t="s">
        <v>351</v>
      </c>
      <c r="F3893" s="65">
        <v>0.7</v>
      </c>
      <c r="G3893" s="48">
        <f t="shared" si="313"/>
        <v>26.109999999999996</v>
      </c>
      <c r="H3893" s="75"/>
      <c r="I3893" s="47">
        <f t="shared" si="314"/>
        <v>0</v>
      </c>
      <c r="J3893" s="47" t="e">
        <v>#N/A</v>
      </c>
      <c r="K3893" s="610"/>
      <c r="L3893" s="3"/>
    </row>
    <row r="3894" spans="1:12">
      <c r="A3894" s="6">
        <v>34181</v>
      </c>
      <c r="B3894" s="95" t="s">
        <v>129</v>
      </c>
      <c r="C3894" s="32" t="s">
        <v>736</v>
      </c>
      <c r="D3894" s="610" t="str">
        <f t="shared" si="310"/>
        <v>Фото</v>
      </c>
      <c r="E3894" s="72" t="s">
        <v>351</v>
      </c>
      <c r="F3894" s="51">
        <v>7</v>
      </c>
      <c r="G3894" s="48">
        <f t="shared" si="313"/>
        <v>261.09999999999997</v>
      </c>
      <c r="H3894" s="75"/>
      <c r="I3894" s="47">
        <f t="shared" si="314"/>
        <v>0</v>
      </c>
      <c r="J3894" s="47" t="s">
        <v>5288</v>
      </c>
      <c r="K3894" s="610"/>
      <c r="L3894" s="3"/>
    </row>
    <row r="3895" spans="1:12">
      <c r="A3895" s="6">
        <v>40706</v>
      </c>
      <c r="B3895" s="305" t="s">
        <v>128</v>
      </c>
      <c r="C3895" s="31" t="s">
        <v>3834</v>
      </c>
      <c r="D3895" s="610" t="str">
        <f t="shared" si="310"/>
        <v>Фото</v>
      </c>
      <c r="E3895" s="596" t="s">
        <v>351</v>
      </c>
      <c r="F3895" s="51">
        <v>1.5</v>
      </c>
      <c r="G3895" s="48">
        <f t="shared" si="313"/>
        <v>55.949999999999996</v>
      </c>
      <c r="H3895" s="75"/>
      <c r="I3895" s="47">
        <f t="shared" si="314"/>
        <v>0</v>
      </c>
      <c r="J3895" s="47" t="s">
        <v>5289</v>
      </c>
      <c r="K3895" s="610"/>
      <c r="L3895" s="3"/>
    </row>
    <row r="3896" spans="1:12">
      <c r="A3896" s="6">
        <v>11263</v>
      </c>
      <c r="B3896" s="321" t="s">
        <v>753</v>
      </c>
      <c r="C3896" s="31" t="s">
        <v>3270</v>
      </c>
      <c r="D3896" s="610" t="str">
        <f t="shared" si="310"/>
        <v>Фото</v>
      </c>
      <c r="E3896" s="344" t="s">
        <v>351</v>
      </c>
      <c r="F3896" s="51">
        <v>1.5</v>
      </c>
      <c r="G3896" s="48">
        <f t="shared" si="313"/>
        <v>55.949999999999996</v>
      </c>
      <c r="H3896" s="75"/>
      <c r="I3896" s="47">
        <f t="shared" si="314"/>
        <v>0</v>
      </c>
      <c r="J3896" s="47" t="s">
        <v>8118</v>
      </c>
      <c r="K3896" s="610"/>
      <c r="L3896" s="3"/>
    </row>
    <row r="3897" spans="1:12">
      <c r="A3897" s="6">
        <v>36034</v>
      </c>
      <c r="B3897" s="305" t="s">
        <v>128</v>
      </c>
      <c r="C3897" s="31" t="s">
        <v>737</v>
      </c>
      <c r="D3897" s="610" t="str">
        <f t="shared" si="310"/>
        <v>Фото</v>
      </c>
      <c r="E3897" s="344" t="s">
        <v>351</v>
      </c>
      <c r="F3897" s="51">
        <v>1.4</v>
      </c>
      <c r="G3897" s="48">
        <f t="shared" si="313"/>
        <v>52.219999999999992</v>
      </c>
      <c r="H3897" s="75"/>
      <c r="I3897" s="47">
        <f t="shared" si="314"/>
        <v>0</v>
      </c>
      <c r="J3897" s="47" t="s">
        <v>8122</v>
      </c>
      <c r="K3897" s="610"/>
      <c r="L3897" s="3"/>
    </row>
    <row r="3898" spans="1:12">
      <c r="A3898" s="45">
        <v>11070</v>
      </c>
      <c r="B3898" s="306" t="s">
        <v>128</v>
      </c>
      <c r="C3898" s="18" t="s">
        <v>3618</v>
      </c>
      <c r="D3898" s="610" t="str">
        <f t="shared" si="310"/>
        <v>Фото</v>
      </c>
      <c r="E3898" s="344" t="s">
        <v>351</v>
      </c>
      <c r="F3898" s="65">
        <v>1.5</v>
      </c>
      <c r="G3898" s="48">
        <f t="shared" si="313"/>
        <v>55.949999999999996</v>
      </c>
      <c r="H3898" s="75"/>
      <c r="I3898" s="47">
        <f t="shared" si="314"/>
        <v>0</v>
      </c>
      <c r="J3898" s="47" t="s">
        <v>8117</v>
      </c>
      <c r="K3898" s="610"/>
      <c r="L3898" s="3"/>
    </row>
    <row r="3899" spans="1:12">
      <c r="A3899" s="45">
        <v>11069</v>
      </c>
      <c r="B3899" s="24" t="s">
        <v>137</v>
      </c>
      <c r="C3899" s="18" t="s">
        <v>2382</v>
      </c>
      <c r="D3899" s="610" t="str">
        <f t="shared" si="310"/>
        <v>Фото</v>
      </c>
      <c r="E3899" s="72" t="s">
        <v>351</v>
      </c>
      <c r="F3899" s="65">
        <v>0.5</v>
      </c>
      <c r="G3899" s="48">
        <f t="shared" si="313"/>
        <v>18.649999999999999</v>
      </c>
      <c r="H3899" s="75"/>
      <c r="I3899" s="47">
        <f t="shared" si="314"/>
        <v>0</v>
      </c>
      <c r="J3899" s="47" t="s">
        <v>7861</v>
      </c>
      <c r="K3899" s="610"/>
      <c r="L3899" s="3"/>
    </row>
    <row r="3900" spans="1:12">
      <c r="A3900" s="6">
        <v>31120</v>
      </c>
      <c r="B3900" s="24" t="s">
        <v>137</v>
      </c>
      <c r="C3900" s="17" t="s">
        <v>164</v>
      </c>
      <c r="D3900" s="610" t="str">
        <f t="shared" si="310"/>
        <v>Фото</v>
      </c>
      <c r="E3900" s="484" t="s">
        <v>351</v>
      </c>
      <c r="F3900" s="49">
        <v>0.3</v>
      </c>
      <c r="G3900" s="48">
        <f t="shared" si="313"/>
        <v>11.19</v>
      </c>
      <c r="H3900" s="75"/>
      <c r="I3900" s="47">
        <f t="shared" si="314"/>
        <v>0</v>
      </c>
      <c r="J3900" s="47" t="s">
        <v>8173</v>
      </c>
      <c r="K3900" s="610"/>
      <c r="L3900" s="3"/>
    </row>
    <row r="3901" spans="1:12">
      <c r="A3901" s="6">
        <v>31119</v>
      </c>
      <c r="B3901" s="24" t="s">
        <v>137</v>
      </c>
      <c r="C3901" s="17" t="s">
        <v>165</v>
      </c>
      <c r="D3901" s="610" t="str">
        <f t="shared" si="310"/>
        <v>Фото</v>
      </c>
      <c r="E3901" s="239" t="s">
        <v>351</v>
      </c>
      <c r="F3901" s="49">
        <v>0.3</v>
      </c>
      <c r="G3901" s="48">
        <f t="shared" si="313"/>
        <v>11.19</v>
      </c>
      <c r="H3901" s="75"/>
      <c r="I3901" s="47">
        <f t="shared" si="314"/>
        <v>0</v>
      </c>
      <c r="J3901" s="47" t="s">
        <v>8121</v>
      </c>
      <c r="K3901" s="610"/>
      <c r="L3901" s="3"/>
    </row>
    <row r="3902" spans="1:12">
      <c r="A3902" s="6">
        <v>12570</v>
      </c>
      <c r="B3902" s="23" t="s">
        <v>137</v>
      </c>
      <c r="C3902" s="17" t="s">
        <v>2096</v>
      </c>
      <c r="D3902" s="610" t="str">
        <f t="shared" si="310"/>
        <v>Фото</v>
      </c>
      <c r="E3902" s="72" t="s">
        <v>351</v>
      </c>
      <c r="F3902" s="51">
        <v>0.6</v>
      </c>
      <c r="G3902" s="48">
        <f t="shared" si="313"/>
        <v>22.38</v>
      </c>
      <c r="H3902" s="75"/>
      <c r="I3902" s="47">
        <f t="shared" si="314"/>
        <v>0</v>
      </c>
      <c r="J3902" s="47" t="s">
        <v>8119</v>
      </c>
      <c r="K3902" s="610"/>
      <c r="L3902" s="3"/>
    </row>
    <row r="3903" spans="1:12">
      <c r="A3903" s="6">
        <v>31001</v>
      </c>
      <c r="B3903" s="23" t="s">
        <v>137</v>
      </c>
      <c r="C3903" s="17" t="s">
        <v>2097</v>
      </c>
      <c r="D3903" s="610" t="str">
        <f t="shared" si="310"/>
        <v>Фото</v>
      </c>
      <c r="E3903" s="72" t="s">
        <v>351</v>
      </c>
      <c r="F3903" s="51">
        <v>0.6</v>
      </c>
      <c r="G3903" s="48">
        <f t="shared" si="313"/>
        <v>22.38</v>
      </c>
      <c r="H3903" s="75"/>
      <c r="I3903" s="47">
        <f t="shared" si="314"/>
        <v>0</v>
      </c>
      <c r="J3903" s="47" t="s">
        <v>8120</v>
      </c>
      <c r="K3903" s="610"/>
      <c r="L3903" s="3"/>
    </row>
    <row r="3904" spans="1:12" ht="17.399999999999999">
      <c r="A3904" s="175"/>
      <c r="B3904" s="387" t="s">
        <v>1690</v>
      </c>
      <c r="C3904" s="176" t="s">
        <v>130</v>
      </c>
      <c r="D3904" s="610"/>
      <c r="E3904" s="134"/>
      <c r="F3904" s="177"/>
      <c r="G3904" s="178"/>
      <c r="H3904" s="180"/>
      <c r="I3904" s="136"/>
      <c r="J3904" s="136" t="e">
        <v>#N/A</v>
      </c>
      <c r="K3904" s="610"/>
      <c r="L3904" s="3"/>
    </row>
    <row r="3905" spans="1:12" ht="169.35" customHeight="1">
      <c r="A3905" s="451"/>
      <c r="B3905" s="158"/>
      <c r="C3905" s="452"/>
      <c r="D3905" s="610"/>
      <c r="E3905" s="264"/>
      <c r="F3905" s="113"/>
      <c r="G3905" s="105"/>
      <c r="H3905" s="126"/>
      <c r="I3905" s="107"/>
      <c r="J3905" s="107" t="e">
        <v>#N/A</v>
      </c>
      <c r="K3905" s="610"/>
      <c r="L3905" s="3"/>
    </row>
    <row r="3906" spans="1:12">
      <c r="A3906" s="366">
        <v>11647</v>
      </c>
      <c r="B3906" s="367" t="s">
        <v>137</v>
      </c>
      <c r="C3906" s="368" t="s">
        <v>776</v>
      </c>
      <c r="D3906" s="610" t="str">
        <f t="shared" si="310"/>
        <v>Фото</v>
      </c>
      <c r="E3906" s="533" t="s">
        <v>134</v>
      </c>
      <c r="F3906" s="51">
        <v>0.9</v>
      </c>
      <c r="G3906" s="48">
        <f t="shared" ref="G3906:G3935" si="315">I$2*F3906</f>
        <v>33.57</v>
      </c>
      <c r="H3906" s="75"/>
      <c r="I3906" s="47">
        <f t="shared" ref="I3906:I3935" si="316">F3906*H3906</f>
        <v>0</v>
      </c>
      <c r="J3906" s="47" t="s">
        <v>7636</v>
      </c>
      <c r="K3906" s="610"/>
      <c r="L3906" s="3"/>
    </row>
    <row r="3907" spans="1:12">
      <c r="A3907" s="6">
        <v>40402</v>
      </c>
      <c r="B3907" s="312" t="s">
        <v>131</v>
      </c>
      <c r="C3907" s="33" t="s">
        <v>379</v>
      </c>
      <c r="D3907" s="610" t="str">
        <f t="shared" si="310"/>
        <v>Фото</v>
      </c>
      <c r="E3907" s="72" t="s">
        <v>351</v>
      </c>
      <c r="F3907" s="68">
        <v>2.5</v>
      </c>
      <c r="G3907" s="48">
        <f t="shared" si="315"/>
        <v>93.25</v>
      </c>
      <c r="H3907" s="75"/>
      <c r="I3907" s="47">
        <f t="shared" si="316"/>
        <v>0</v>
      </c>
      <c r="J3907" s="47" t="s">
        <v>7648</v>
      </c>
      <c r="K3907" s="610"/>
    </row>
    <row r="3908" spans="1:12">
      <c r="A3908" s="6">
        <v>40495</v>
      </c>
      <c r="B3908" s="347" t="s">
        <v>179</v>
      </c>
      <c r="C3908" s="33" t="s">
        <v>2098</v>
      </c>
      <c r="D3908" s="610" t="str">
        <f t="shared" si="310"/>
        <v>Фото</v>
      </c>
      <c r="E3908" s="533" t="s">
        <v>134</v>
      </c>
      <c r="F3908" s="68">
        <v>0.8</v>
      </c>
      <c r="G3908" s="48">
        <f t="shared" si="315"/>
        <v>29.84</v>
      </c>
      <c r="H3908" s="75"/>
      <c r="I3908" s="47">
        <f t="shared" si="316"/>
        <v>0</v>
      </c>
      <c r="J3908" s="47" t="s">
        <v>7649</v>
      </c>
      <c r="K3908" s="610"/>
    </row>
    <row r="3909" spans="1:12">
      <c r="A3909" s="6">
        <v>12292</v>
      </c>
      <c r="B3909" s="367" t="s">
        <v>137</v>
      </c>
      <c r="C3909" s="33" t="s">
        <v>2854</v>
      </c>
      <c r="D3909" s="610" t="str">
        <f t="shared" si="310"/>
        <v>Фото</v>
      </c>
      <c r="E3909" s="72" t="s">
        <v>351</v>
      </c>
      <c r="F3909" s="68">
        <v>0.2</v>
      </c>
      <c r="G3909" s="48">
        <f t="shared" si="315"/>
        <v>7.46</v>
      </c>
      <c r="H3909" s="75"/>
      <c r="I3909" s="47">
        <f t="shared" si="316"/>
        <v>0</v>
      </c>
      <c r="J3909" s="47" t="s">
        <v>8567</v>
      </c>
      <c r="K3909" s="610"/>
    </row>
    <row r="3910" spans="1:12">
      <c r="A3910" s="6">
        <v>40054</v>
      </c>
      <c r="B3910" s="600" t="s">
        <v>146</v>
      </c>
      <c r="C3910" s="17" t="s">
        <v>850</v>
      </c>
      <c r="D3910" s="610" t="str">
        <f t="shared" si="310"/>
        <v>Фото</v>
      </c>
      <c r="E3910" s="72" t="s">
        <v>351</v>
      </c>
      <c r="F3910" s="51">
        <v>6.5</v>
      </c>
      <c r="G3910" s="48">
        <f t="shared" si="315"/>
        <v>242.45</v>
      </c>
      <c r="H3910" s="75"/>
      <c r="I3910" s="47">
        <f t="shared" si="316"/>
        <v>0</v>
      </c>
      <c r="J3910" s="47" t="s">
        <v>7644</v>
      </c>
      <c r="K3910" s="610"/>
      <c r="L3910" s="3"/>
    </row>
    <row r="3911" spans="1:12">
      <c r="A3911" s="6">
        <v>40708</v>
      </c>
      <c r="B3911" s="598" t="s">
        <v>131</v>
      </c>
      <c r="C3911" s="31" t="s">
        <v>850</v>
      </c>
      <c r="D3911" s="610" t="str">
        <f t="shared" ref="D3911:D3974" si="317">HYPERLINK(J3911,"Фото")</f>
        <v>Фото</v>
      </c>
      <c r="E3911" s="72" t="s">
        <v>351</v>
      </c>
      <c r="F3911" s="51">
        <v>6</v>
      </c>
      <c r="G3911" s="48">
        <f t="shared" si="315"/>
        <v>223.79999999999998</v>
      </c>
      <c r="H3911" s="75"/>
      <c r="I3911" s="47">
        <f t="shared" si="316"/>
        <v>0</v>
      </c>
      <c r="J3911" s="47" t="s">
        <v>7652</v>
      </c>
      <c r="K3911" s="610"/>
      <c r="L3911" s="3"/>
    </row>
    <row r="3912" spans="1:12">
      <c r="A3912" s="37">
        <v>11305</v>
      </c>
      <c r="B3912" s="598" t="s">
        <v>131</v>
      </c>
      <c r="C3912" s="18" t="s">
        <v>850</v>
      </c>
      <c r="D3912" s="610" t="str">
        <f t="shared" si="317"/>
        <v>Фото</v>
      </c>
      <c r="E3912" s="72" t="s">
        <v>351</v>
      </c>
      <c r="F3912" s="49">
        <v>6</v>
      </c>
      <c r="G3912" s="48">
        <f t="shared" si="315"/>
        <v>223.79999999999998</v>
      </c>
      <c r="H3912" s="75"/>
      <c r="I3912" s="47">
        <f t="shared" si="316"/>
        <v>0</v>
      </c>
      <c r="J3912" s="47" t="s">
        <v>7629</v>
      </c>
      <c r="K3912" s="610"/>
      <c r="L3912" s="3"/>
    </row>
    <row r="3913" spans="1:12">
      <c r="A3913" s="37">
        <v>30004</v>
      </c>
      <c r="B3913" s="347" t="s">
        <v>132</v>
      </c>
      <c r="C3913" s="18" t="s">
        <v>1880</v>
      </c>
      <c r="D3913" s="610" t="str">
        <f t="shared" si="317"/>
        <v>Фото</v>
      </c>
      <c r="E3913" s="72" t="s">
        <v>351</v>
      </c>
      <c r="F3913" s="49">
        <v>8</v>
      </c>
      <c r="G3913" s="48">
        <f t="shared" si="315"/>
        <v>298.39999999999998</v>
      </c>
      <c r="H3913" s="75"/>
      <c r="I3913" s="47">
        <f t="shared" si="316"/>
        <v>0</v>
      </c>
      <c r="J3913" s="47" t="s">
        <v>7641</v>
      </c>
      <c r="K3913" s="610"/>
      <c r="L3913" s="3"/>
    </row>
    <row r="3914" spans="1:12">
      <c r="A3914" s="37">
        <v>30003</v>
      </c>
      <c r="B3914" s="347" t="s">
        <v>132</v>
      </c>
      <c r="C3914" s="18" t="s">
        <v>1881</v>
      </c>
      <c r="D3914" s="610" t="str">
        <f t="shared" si="317"/>
        <v>Фото</v>
      </c>
      <c r="E3914" s="72" t="s">
        <v>351</v>
      </c>
      <c r="F3914" s="49">
        <v>9.5</v>
      </c>
      <c r="G3914" s="48">
        <f t="shared" si="315"/>
        <v>354.34999999999997</v>
      </c>
      <c r="H3914" s="75"/>
      <c r="I3914" s="47">
        <f t="shared" si="316"/>
        <v>0</v>
      </c>
      <c r="J3914" s="47" t="s">
        <v>7628</v>
      </c>
      <c r="K3914" s="610"/>
      <c r="L3914" s="3"/>
    </row>
    <row r="3915" spans="1:12">
      <c r="A3915" s="37">
        <v>40055</v>
      </c>
      <c r="B3915" s="599" t="s">
        <v>146</v>
      </c>
      <c r="C3915" s="18" t="s">
        <v>739</v>
      </c>
      <c r="D3915" s="610" t="str">
        <f t="shared" si="317"/>
        <v>Фото</v>
      </c>
      <c r="E3915" s="72" t="s">
        <v>351</v>
      </c>
      <c r="F3915" s="49">
        <v>6.8</v>
      </c>
      <c r="G3915" s="48">
        <f t="shared" si="315"/>
        <v>253.64</v>
      </c>
      <c r="H3915" s="75"/>
      <c r="I3915" s="47">
        <f t="shared" si="316"/>
        <v>0</v>
      </c>
      <c r="J3915" s="47" t="s">
        <v>7645</v>
      </c>
      <c r="K3915" s="610"/>
      <c r="L3915" s="3"/>
    </row>
    <row r="3916" spans="1:12">
      <c r="A3916" s="37">
        <v>11306</v>
      </c>
      <c r="B3916" s="312" t="s">
        <v>131</v>
      </c>
      <c r="C3916" s="18" t="s">
        <v>739</v>
      </c>
      <c r="D3916" s="610" t="str">
        <f t="shared" si="317"/>
        <v>Фото</v>
      </c>
      <c r="E3916" s="72" t="s">
        <v>351</v>
      </c>
      <c r="F3916" s="49">
        <v>5.5</v>
      </c>
      <c r="G3916" s="48">
        <f t="shared" si="315"/>
        <v>205.14999999999998</v>
      </c>
      <c r="H3916" s="75"/>
      <c r="I3916" s="47">
        <f t="shared" si="316"/>
        <v>0</v>
      </c>
      <c r="J3916" s="47" t="s">
        <v>7630</v>
      </c>
      <c r="K3916" s="610"/>
      <c r="L3916" s="3"/>
    </row>
    <row r="3917" spans="1:12">
      <c r="A3917" s="37">
        <v>30007</v>
      </c>
      <c r="B3917" s="347" t="s">
        <v>132</v>
      </c>
      <c r="C3917" s="18" t="s">
        <v>851</v>
      </c>
      <c r="D3917" s="610" t="str">
        <f t="shared" si="317"/>
        <v>Фото</v>
      </c>
      <c r="E3917" s="72" t="s">
        <v>351</v>
      </c>
      <c r="F3917" s="49">
        <v>10</v>
      </c>
      <c r="G3917" s="48">
        <f t="shared" si="315"/>
        <v>373</v>
      </c>
      <c r="H3917" s="75"/>
      <c r="I3917" s="47">
        <f t="shared" si="316"/>
        <v>0</v>
      </c>
      <c r="J3917" s="47" t="s">
        <v>7643</v>
      </c>
      <c r="K3917" s="610"/>
      <c r="L3917" s="3"/>
    </row>
    <row r="3918" spans="1:12">
      <c r="A3918" s="37">
        <v>11622</v>
      </c>
      <c r="B3918" s="347" t="s">
        <v>132</v>
      </c>
      <c r="C3918" s="18" t="s">
        <v>852</v>
      </c>
      <c r="D3918" s="610" t="str">
        <f t="shared" si="317"/>
        <v>Фото</v>
      </c>
      <c r="E3918" s="72" t="s">
        <v>351</v>
      </c>
      <c r="F3918" s="49">
        <v>38</v>
      </c>
      <c r="G3918" s="48">
        <f t="shared" si="315"/>
        <v>1417.3999999999999</v>
      </c>
      <c r="H3918" s="75"/>
      <c r="I3918" s="47">
        <f t="shared" si="316"/>
        <v>0</v>
      </c>
      <c r="J3918" s="47" t="s">
        <v>7634</v>
      </c>
      <c r="K3918" s="610"/>
      <c r="L3918" s="3"/>
    </row>
    <row r="3919" spans="1:12">
      <c r="A3919" s="37">
        <v>11623</v>
      </c>
      <c r="B3919" s="347" t="s">
        <v>132</v>
      </c>
      <c r="C3919" s="18" t="s">
        <v>853</v>
      </c>
      <c r="D3919" s="610" t="str">
        <f t="shared" si="317"/>
        <v>Фото</v>
      </c>
      <c r="E3919" s="72" t="s">
        <v>351</v>
      </c>
      <c r="F3919" s="49">
        <v>11.5</v>
      </c>
      <c r="G3919" s="48">
        <f t="shared" si="315"/>
        <v>428.95</v>
      </c>
      <c r="H3919" s="75"/>
      <c r="I3919" s="47">
        <f t="shared" si="316"/>
        <v>0</v>
      </c>
      <c r="J3919" s="47" t="s">
        <v>7635</v>
      </c>
      <c r="K3919" s="610"/>
      <c r="L3919" s="3"/>
    </row>
    <row r="3920" spans="1:12">
      <c r="A3920" s="37">
        <v>11997</v>
      </c>
      <c r="B3920" s="347" t="s">
        <v>132</v>
      </c>
      <c r="C3920" s="18" t="s">
        <v>2436</v>
      </c>
      <c r="D3920" s="610" t="str">
        <f t="shared" si="317"/>
        <v>Фото</v>
      </c>
      <c r="E3920" s="72" t="s">
        <v>351</v>
      </c>
      <c r="F3920" s="49">
        <v>44</v>
      </c>
      <c r="G3920" s="48">
        <f t="shared" si="315"/>
        <v>1641.1999999999998</v>
      </c>
      <c r="H3920" s="75"/>
      <c r="I3920" s="47">
        <f t="shared" si="316"/>
        <v>0</v>
      </c>
      <c r="J3920" s="47" t="s">
        <v>7960</v>
      </c>
      <c r="K3920" s="610"/>
      <c r="L3920" s="3"/>
    </row>
    <row r="3921" spans="1:12">
      <c r="A3921" s="37">
        <v>30005</v>
      </c>
      <c r="B3921" s="347" t="s">
        <v>132</v>
      </c>
      <c r="C3921" s="18" t="s">
        <v>724</v>
      </c>
      <c r="D3921" s="610" t="str">
        <f t="shared" si="317"/>
        <v>Фото</v>
      </c>
      <c r="E3921" s="72" t="s">
        <v>351</v>
      </c>
      <c r="F3921" s="49">
        <v>8</v>
      </c>
      <c r="G3921" s="48">
        <f t="shared" si="315"/>
        <v>298.39999999999998</v>
      </c>
      <c r="H3921" s="75"/>
      <c r="I3921" s="47">
        <f t="shared" si="316"/>
        <v>0</v>
      </c>
      <c r="J3921" s="47" t="s">
        <v>7642</v>
      </c>
      <c r="K3921" s="610"/>
      <c r="L3921" s="3"/>
    </row>
    <row r="3922" spans="1:12">
      <c r="A3922" s="37">
        <v>12657</v>
      </c>
      <c r="B3922" s="347" t="s">
        <v>132</v>
      </c>
      <c r="C3922" s="18" t="s">
        <v>2705</v>
      </c>
      <c r="D3922" s="610" t="str">
        <f t="shared" si="317"/>
        <v>Фото</v>
      </c>
      <c r="E3922" s="72" t="s">
        <v>351</v>
      </c>
      <c r="F3922" s="49">
        <v>8.1999999999999993</v>
      </c>
      <c r="G3922" s="48">
        <f t="shared" si="315"/>
        <v>305.85999999999996</v>
      </c>
      <c r="H3922" s="75"/>
      <c r="I3922" s="47">
        <f t="shared" si="316"/>
        <v>0</v>
      </c>
      <c r="J3922" s="47" t="s">
        <v>8397</v>
      </c>
      <c r="K3922" s="610"/>
      <c r="L3922" s="3"/>
    </row>
    <row r="3923" spans="1:12">
      <c r="A3923" s="37">
        <v>12127</v>
      </c>
      <c r="B3923" s="347" t="s">
        <v>132</v>
      </c>
      <c r="C3923" s="18" t="s">
        <v>4255</v>
      </c>
      <c r="D3923" s="610" t="str">
        <f t="shared" si="317"/>
        <v>Фото</v>
      </c>
      <c r="E3923" s="72" t="s">
        <v>351</v>
      </c>
      <c r="F3923" s="49">
        <v>30</v>
      </c>
      <c r="G3923" s="48">
        <f t="shared" si="315"/>
        <v>1119</v>
      </c>
      <c r="H3923" s="75"/>
      <c r="I3923" s="47">
        <f t="shared" si="316"/>
        <v>0</v>
      </c>
      <c r="J3923" s="47" t="s">
        <v>8250</v>
      </c>
      <c r="K3923" s="610"/>
      <c r="L3923" s="3"/>
    </row>
    <row r="3924" spans="1:12">
      <c r="A3924" s="6">
        <v>29996</v>
      </c>
      <c r="B3924" s="467" t="s">
        <v>93</v>
      </c>
      <c r="C3924" s="31" t="s">
        <v>1882</v>
      </c>
      <c r="D3924" s="610" t="str">
        <f t="shared" si="317"/>
        <v>Фото</v>
      </c>
      <c r="E3924" s="72" t="s">
        <v>351</v>
      </c>
      <c r="F3924" s="51">
        <v>7.4</v>
      </c>
      <c r="G3924" s="48">
        <f t="shared" si="315"/>
        <v>276.02</v>
      </c>
      <c r="H3924" s="75"/>
      <c r="I3924" s="47">
        <f t="shared" si="316"/>
        <v>0</v>
      </c>
      <c r="J3924" s="47" t="s">
        <v>7639</v>
      </c>
      <c r="K3924" s="610"/>
      <c r="L3924" s="3"/>
    </row>
    <row r="3925" spans="1:12">
      <c r="A3925" s="6">
        <v>29997</v>
      </c>
      <c r="B3925" s="348" t="s">
        <v>93</v>
      </c>
      <c r="C3925" s="31" t="s">
        <v>1883</v>
      </c>
      <c r="D3925" s="610" t="str">
        <f t="shared" si="317"/>
        <v>Фото</v>
      </c>
      <c r="E3925" s="72" t="s">
        <v>351</v>
      </c>
      <c r="F3925" s="51">
        <v>9.4</v>
      </c>
      <c r="G3925" s="48">
        <f t="shared" si="315"/>
        <v>350.62</v>
      </c>
      <c r="H3925" s="75"/>
      <c r="I3925" s="47">
        <f t="shared" si="316"/>
        <v>0</v>
      </c>
      <c r="J3925" s="47" t="s">
        <v>7640</v>
      </c>
      <c r="K3925" s="610"/>
      <c r="L3925" s="3"/>
    </row>
    <row r="3926" spans="1:12">
      <c r="A3926" s="6">
        <v>40349</v>
      </c>
      <c r="B3926" s="348" t="s">
        <v>93</v>
      </c>
      <c r="C3926" s="31" t="s">
        <v>1884</v>
      </c>
      <c r="D3926" s="610" t="str">
        <f t="shared" si="317"/>
        <v>Фото</v>
      </c>
      <c r="E3926" s="72" t="s">
        <v>351</v>
      </c>
      <c r="F3926" s="51">
        <v>6.9</v>
      </c>
      <c r="G3926" s="48">
        <f t="shared" si="315"/>
        <v>257.37</v>
      </c>
      <c r="H3926" s="75"/>
      <c r="I3926" s="47">
        <f t="shared" si="316"/>
        <v>0</v>
      </c>
      <c r="J3926" s="47" t="s">
        <v>7646</v>
      </c>
      <c r="K3926" s="610"/>
      <c r="L3926" s="3"/>
    </row>
    <row r="3927" spans="1:12">
      <c r="A3927" s="6">
        <v>12936</v>
      </c>
      <c r="B3927" s="2" t="s">
        <v>3251</v>
      </c>
      <c r="C3927" s="31" t="s">
        <v>3252</v>
      </c>
      <c r="D3927" s="610"/>
      <c r="E3927" s="72" t="s">
        <v>351</v>
      </c>
      <c r="F3927" s="51">
        <v>3.5</v>
      </c>
      <c r="G3927" s="48">
        <f t="shared" si="315"/>
        <v>130.54999999999998</v>
      </c>
      <c r="H3927" s="75"/>
      <c r="I3927" s="47">
        <f t="shared" si="316"/>
        <v>0</v>
      </c>
      <c r="J3927" s="47" t="e">
        <v>#N/A</v>
      </c>
      <c r="K3927" s="610"/>
      <c r="L3927" s="3"/>
    </row>
    <row r="3928" spans="1:12">
      <c r="A3928" s="6">
        <v>11324</v>
      </c>
      <c r="B3928" s="2" t="s">
        <v>137</v>
      </c>
      <c r="C3928" s="31" t="s">
        <v>650</v>
      </c>
      <c r="D3928" s="610" t="str">
        <f t="shared" si="317"/>
        <v>Фото</v>
      </c>
      <c r="E3928" s="508" t="s">
        <v>351</v>
      </c>
      <c r="F3928" s="51">
        <v>1.2</v>
      </c>
      <c r="G3928" s="48">
        <f t="shared" si="315"/>
        <v>44.76</v>
      </c>
      <c r="H3928" s="75"/>
      <c r="I3928" s="47">
        <f t="shared" si="316"/>
        <v>0</v>
      </c>
      <c r="J3928" s="47" t="s">
        <v>7632</v>
      </c>
      <c r="K3928" s="610"/>
      <c r="L3928" s="3"/>
    </row>
    <row r="3929" spans="1:12">
      <c r="A3929" s="6">
        <v>11323</v>
      </c>
      <c r="B3929" s="2" t="s">
        <v>137</v>
      </c>
      <c r="C3929" s="31" t="s">
        <v>649</v>
      </c>
      <c r="D3929" s="610" t="str">
        <f t="shared" si="317"/>
        <v>Фото</v>
      </c>
      <c r="E3929" s="508" t="s">
        <v>351</v>
      </c>
      <c r="F3929" s="51">
        <v>2.2000000000000002</v>
      </c>
      <c r="G3929" s="48">
        <f t="shared" si="315"/>
        <v>82.06</v>
      </c>
      <c r="H3929" s="75"/>
      <c r="I3929" s="47">
        <f t="shared" si="316"/>
        <v>0</v>
      </c>
      <c r="J3929" s="47" t="s">
        <v>7631</v>
      </c>
      <c r="K3929" s="610"/>
      <c r="L3929" s="3"/>
    </row>
    <row r="3930" spans="1:12">
      <c r="A3930" s="6">
        <v>11621</v>
      </c>
      <c r="B3930" s="312" t="s">
        <v>163</v>
      </c>
      <c r="C3930" s="31" t="s">
        <v>2381</v>
      </c>
      <c r="D3930" s="610" t="str">
        <f t="shared" si="317"/>
        <v>Фото</v>
      </c>
      <c r="E3930" s="227" t="s">
        <v>351</v>
      </c>
      <c r="F3930" s="51">
        <v>3.2</v>
      </c>
      <c r="G3930" s="48">
        <f t="shared" si="315"/>
        <v>119.36</v>
      </c>
      <c r="H3930" s="75"/>
      <c r="I3930" s="47">
        <f t="shared" si="316"/>
        <v>0</v>
      </c>
      <c r="J3930" s="47" t="s">
        <v>7633</v>
      </c>
      <c r="K3930" s="610"/>
      <c r="L3930" s="3"/>
    </row>
    <row r="3931" spans="1:12">
      <c r="A3931" s="6">
        <v>40632</v>
      </c>
      <c r="B3931" s="347" t="s">
        <v>132</v>
      </c>
      <c r="C3931" s="17" t="s">
        <v>181</v>
      </c>
      <c r="D3931" s="610" t="str">
        <f t="shared" si="317"/>
        <v>Фото</v>
      </c>
      <c r="E3931" s="72" t="s">
        <v>351</v>
      </c>
      <c r="F3931" s="51">
        <v>8</v>
      </c>
      <c r="G3931" s="48">
        <f t="shared" si="315"/>
        <v>298.39999999999998</v>
      </c>
      <c r="H3931" s="75"/>
      <c r="I3931" s="47">
        <f t="shared" si="316"/>
        <v>0</v>
      </c>
      <c r="J3931" s="47" t="s">
        <v>7650</v>
      </c>
      <c r="K3931" s="610"/>
      <c r="L3931" s="3"/>
    </row>
    <row r="3932" spans="1:12">
      <c r="A3932" s="6">
        <v>29009</v>
      </c>
      <c r="B3932" s="347" t="s">
        <v>132</v>
      </c>
      <c r="C3932" s="17" t="s">
        <v>58</v>
      </c>
      <c r="D3932" s="610" t="str">
        <f t="shared" si="317"/>
        <v>Фото</v>
      </c>
      <c r="E3932" s="72" t="s">
        <v>351</v>
      </c>
      <c r="F3932" s="51">
        <v>6.5</v>
      </c>
      <c r="G3932" s="48">
        <f t="shared" si="315"/>
        <v>242.45</v>
      </c>
      <c r="H3932" s="75"/>
      <c r="I3932" s="47">
        <f t="shared" si="316"/>
        <v>0</v>
      </c>
      <c r="J3932" s="47" t="s">
        <v>7638</v>
      </c>
      <c r="K3932" s="610"/>
      <c r="L3932" s="3"/>
    </row>
    <row r="3933" spans="1:12">
      <c r="A3933" s="6">
        <v>40633</v>
      </c>
      <c r="B3933" s="347" t="s">
        <v>132</v>
      </c>
      <c r="C3933" s="17" t="s">
        <v>180</v>
      </c>
      <c r="D3933" s="610" t="str">
        <f t="shared" si="317"/>
        <v>Фото</v>
      </c>
      <c r="E3933" s="72" t="s">
        <v>351</v>
      </c>
      <c r="F3933" s="51">
        <v>13.5</v>
      </c>
      <c r="G3933" s="48">
        <f t="shared" si="315"/>
        <v>503.54999999999995</v>
      </c>
      <c r="H3933" s="75"/>
      <c r="I3933" s="47">
        <f t="shared" si="316"/>
        <v>0</v>
      </c>
      <c r="J3933" s="47" t="s">
        <v>7651</v>
      </c>
      <c r="K3933" s="610"/>
      <c r="L3933" s="3"/>
    </row>
    <row r="3934" spans="1:12">
      <c r="A3934" s="6">
        <v>40373</v>
      </c>
      <c r="B3934" s="312" t="s">
        <v>163</v>
      </c>
      <c r="C3934" s="17" t="s">
        <v>162</v>
      </c>
      <c r="D3934" s="610" t="str">
        <f t="shared" si="317"/>
        <v>Фото</v>
      </c>
      <c r="E3934" s="72" t="s">
        <v>351</v>
      </c>
      <c r="F3934" s="51">
        <v>3.2</v>
      </c>
      <c r="G3934" s="48">
        <f t="shared" si="315"/>
        <v>119.36</v>
      </c>
      <c r="H3934" s="75"/>
      <c r="I3934" s="47">
        <f t="shared" si="316"/>
        <v>0</v>
      </c>
      <c r="J3934" s="47" t="s">
        <v>7647</v>
      </c>
      <c r="K3934" s="610"/>
      <c r="L3934" s="3"/>
    </row>
    <row r="3935" spans="1:12">
      <c r="A3935" s="6">
        <v>11657</v>
      </c>
      <c r="B3935" s="347" t="s">
        <v>132</v>
      </c>
      <c r="C3935" s="31" t="s">
        <v>780</v>
      </c>
      <c r="D3935" s="610" t="str">
        <f t="shared" si="317"/>
        <v>Фото</v>
      </c>
      <c r="E3935" s="227" t="s">
        <v>351</v>
      </c>
      <c r="F3935" s="51">
        <v>7</v>
      </c>
      <c r="G3935" s="48">
        <f t="shared" si="315"/>
        <v>261.09999999999997</v>
      </c>
      <c r="H3935" s="75"/>
      <c r="I3935" s="47">
        <f t="shared" si="316"/>
        <v>0</v>
      </c>
      <c r="J3935" s="47" t="s">
        <v>7637</v>
      </c>
      <c r="K3935" s="610"/>
      <c r="L3935" s="3"/>
    </row>
    <row r="3936" spans="1:12" ht="17.399999999999999">
      <c r="A3936" s="163"/>
      <c r="B3936" s="383" t="s">
        <v>1691</v>
      </c>
      <c r="C3936" s="154" t="s">
        <v>1554</v>
      </c>
      <c r="D3936" s="610"/>
      <c r="E3936" s="240"/>
      <c r="F3936" s="160"/>
      <c r="G3936" s="147"/>
      <c r="H3936" s="164"/>
      <c r="I3936" s="149"/>
      <c r="J3936" s="149" t="e">
        <v>#N/A</v>
      </c>
      <c r="K3936" s="610"/>
      <c r="L3936" s="3"/>
    </row>
    <row r="3937" spans="1:12" ht="17.399999999999999">
      <c r="A3937" s="187"/>
      <c r="B3937" s="388" t="s">
        <v>1692</v>
      </c>
      <c r="C3937" s="188" t="s">
        <v>1556</v>
      </c>
      <c r="D3937" s="610"/>
      <c r="E3937" s="254"/>
      <c r="F3937" s="189"/>
      <c r="G3937" s="190"/>
      <c r="H3937" s="191"/>
      <c r="I3937" s="192"/>
      <c r="J3937" s="192" t="e">
        <v>#N/A</v>
      </c>
      <c r="K3937" s="610"/>
      <c r="L3937" s="3"/>
    </row>
    <row r="3938" spans="1:12" ht="200.1" customHeight="1">
      <c r="A3938" s="6"/>
      <c r="C3938" s="100"/>
      <c r="D3938" s="610"/>
      <c r="E3938" s="238"/>
      <c r="F3938" s="104"/>
      <c r="G3938" s="105"/>
      <c r="H3938" s="106"/>
      <c r="I3938" s="107"/>
      <c r="J3938" s="107" t="e">
        <v>#N/A</v>
      </c>
      <c r="K3938" s="610"/>
      <c r="L3938" s="3"/>
    </row>
    <row r="3939" spans="1:12">
      <c r="A3939" s="37">
        <v>11329</v>
      </c>
      <c r="B3939" s="23" t="s">
        <v>137</v>
      </c>
      <c r="C3939" s="18" t="s">
        <v>3475</v>
      </c>
      <c r="D3939" s="610" t="str">
        <f t="shared" si="317"/>
        <v>Фото</v>
      </c>
      <c r="E3939" s="72" t="s">
        <v>351</v>
      </c>
      <c r="F3939" s="49">
        <v>16</v>
      </c>
      <c r="G3939" s="48">
        <f t="shared" ref="G3939:G3970" si="318">I$2*F3939</f>
        <v>596.79999999999995</v>
      </c>
      <c r="H3939" s="75"/>
      <c r="I3939" s="47">
        <f t="shared" ref="I3939:I3970" si="319">F3939*H3939</f>
        <v>0</v>
      </c>
      <c r="J3939" s="47" t="s">
        <v>7313</v>
      </c>
      <c r="K3939" s="610"/>
      <c r="L3939" s="3"/>
    </row>
    <row r="3940" spans="1:12">
      <c r="A3940" s="37">
        <v>13801</v>
      </c>
      <c r="B3940" s="23" t="s">
        <v>137</v>
      </c>
      <c r="C3940" s="18" t="s">
        <v>3882</v>
      </c>
      <c r="D3940" s="610" t="str">
        <f t="shared" si="317"/>
        <v>Фото</v>
      </c>
      <c r="E3940" s="72" t="s">
        <v>351</v>
      </c>
      <c r="F3940" s="65">
        <v>2.5</v>
      </c>
      <c r="G3940" s="48">
        <f t="shared" si="318"/>
        <v>93.25</v>
      </c>
      <c r="H3940" s="75"/>
      <c r="I3940" s="47">
        <f t="shared" si="319"/>
        <v>0</v>
      </c>
      <c r="J3940" s="47" t="s">
        <v>8056</v>
      </c>
      <c r="K3940" s="610"/>
      <c r="L3940" s="3"/>
    </row>
    <row r="3941" spans="1:12">
      <c r="A3941" s="37">
        <v>14108</v>
      </c>
      <c r="B3941" s="23" t="s">
        <v>137</v>
      </c>
      <c r="C3941" s="18" t="s">
        <v>910</v>
      </c>
      <c r="D3941" s="610" t="str">
        <f t="shared" si="317"/>
        <v>Фото</v>
      </c>
      <c r="E3941" s="72" t="s">
        <v>351</v>
      </c>
      <c r="F3941" s="65">
        <v>30</v>
      </c>
      <c r="G3941" s="48">
        <f t="shared" si="318"/>
        <v>1119</v>
      </c>
      <c r="H3941" s="75"/>
      <c r="I3941" s="47">
        <f t="shared" si="319"/>
        <v>0</v>
      </c>
      <c r="J3941" s="47" t="s">
        <v>7319</v>
      </c>
      <c r="K3941" s="610"/>
      <c r="L3941" s="3"/>
    </row>
    <row r="3942" spans="1:12">
      <c r="A3942" s="37">
        <v>14113</v>
      </c>
      <c r="B3942" s="23" t="s">
        <v>137</v>
      </c>
      <c r="C3942" s="18" t="s">
        <v>911</v>
      </c>
      <c r="D3942" s="610" t="str">
        <f t="shared" si="317"/>
        <v>Фото</v>
      </c>
      <c r="E3942" s="72" t="s">
        <v>351</v>
      </c>
      <c r="F3942" s="65">
        <v>2.5</v>
      </c>
      <c r="G3942" s="48">
        <f t="shared" si="318"/>
        <v>93.25</v>
      </c>
      <c r="H3942" s="75"/>
      <c r="I3942" s="47">
        <f t="shared" si="319"/>
        <v>0</v>
      </c>
      <c r="J3942" s="47" t="s">
        <v>7320</v>
      </c>
      <c r="K3942" s="610"/>
      <c r="L3942" s="3"/>
    </row>
    <row r="3943" spans="1:12">
      <c r="A3943" s="37">
        <v>14114</v>
      </c>
      <c r="B3943" s="23" t="s">
        <v>137</v>
      </c>
      <c r="C3943" s="18" t="s">
        <v>912</v>
      </c>
      <c r="D3943" s="610" t="str">
        <f t="shared" si="317"/>
        <v>Фото</v>
      </c>
      <c r="E3943" s="72" t="s">
        <v>351</v>
      </c>
      <c r="F3943" s="65">
        <v>3</v>
      </c>
      <c r="G3943" s="48">
        <f t="shared" si="318"/>
        <v>111.89999999999999</v>
      </c>
      <c r="H3943" s="75"/>
      <c r="I3943" s="47">
        <f t="shared" si="319"/>
        <v>0</v>
      </c>
      <c r="J3943" s="47" t="s">
        <v>7321</v>
      </c>
      <c r="K3943" s="610"/>
      <c r="L3943" s="3"/>
    </row>
    <row r="3944" spans="1:12">
      <c r="A3944" s="37">
        <v>14118</v>
      </c>
      <c r="B3944" s="23" t="s">
        <v>137</v>
      </c>
      <c r="C3944" s="18" t="s">
        <v>3510</v>
      </c>
      <c r="D3944" s="610" t="str">
        <f t="shared" si="317"/>
        <v>Фото</v>
      </c>
      <c r="E3944" s="72" t="s">
        <v>351</v>
      </c>
      <c r="F3944" s="65">
        <v>6</v>
      </c>
      <c r="G3944" s="48">
        <f t="shared" si="318"/>
        <v>223.79999999999998</v>
      </c>
      <c r="H3944" s="75"/>
      <c r="I3944" s="47">
        <f t="shared" si="319"/>
        <v>0</v>
      </c>
      <c r="J3944" s="47" t="s">
        <v>7322</v>
      </c>
      <c r="K3944" s="610"/>
      <c r="L3944" s="3"/>
    </row>
    <row r="3945" spans="1:12">
      <c r="A3945" s="37">
        <v>14119</v>
      </c>
      <c r="B3945" s="305" t="s">
        <v>389</v>
      </c>
      <c r="C3945" s="18" t="s">
        <v>3509</v>
      </c>
      <c r="D3945" s="610" t="str">
        <f t="shared" si="317"/>
        <v>Фото</v>
      </c>
      <c r="E3945" s="72" t="s">
        <v>351</v>
      </c>
      <c r="F3945" s="65">
        <v>6</v>
      </c>
      <c r="G3945" s="48">
        <f t="shared" si="318"/>
        <v>223.79999999999998</v>
      </c>
      <c r="H3945" s="75"/>
      <c r="I3945" s="47">
        <f t="shared" si="319"/>
        <v>0</v>
      </c>
      <c r="J3945" s="47" t="s">
        <v>7323</v>
      </c>
      <c r="K3945" s="610"/>
      <c r="L3945" s="3"/>
    </row>
    <row r="3946" spans="1:12">
      <c r="A3946" s="37">
        <v>13725</v>
      </c>
      <c r="B3946" s="23" t="s">
        <v>137</v>
      </c>
      <c r="C3946" s="18" t="s">
        <v>3497</v>
      </c>
      <c r="D3946" s="610" t="str">
        <f t="shared" si="317"/>
        <v>Фото</v>
      </c>
      <c r="E3946" s="72" t="s">
        <v>351</v>
      </c>
      <c r="F3946" s="65">
        <v>19</v>
      </c>
      <c r="G3946" s="48">
        <f t="shared" si="318"/>
        <v>708.69999999999993</v>
      </c>
      <c r="H3946" s="75"/>
      <c r="I3946" s="47">
        <f t="shared" si="319"/>
        <v>0</v>
      </c>
      <c r="J3946" s="47" t="s">
        <v>8744</v>
      </c>
      <c r="K3946" s="610"/>
      <c r="L3946" s="3"/>
    </row>
    <row r="3947" spans="1:12">
      <c r="A3947" s="37">
        <v>14125</v>
      </c>
      <c r="B3947" s="23" t="s">
        <v>137</v>
      </c>
      <c r="C3947" s="18" t="s">
        <v>3506</v>
      </c>
      <c r="D3947" s="610" t="str">
        <f t="shared" si="317"/>
        <v>Фото</v>
      </c>
      <c r="E3947" s="72" t="s">
        <v>351</v>
      </c>
      <c r="F3947" s="65">
        <v>3</v>
      </c>
      <c r="G3947" s="48">
        <f t="shared" si="318"/>
        <v>111.89999999999999</v>
      </c>
      <c r="H3947" s="75"/>
      <c r="I3947" s="47">
        <f t="shared" si="319"/>
        <v>0</v>
      </c>
      <c r="J3947" s="47" t="s">
        <v>7324</v>
      </c>
      <c r="K3947" s="610"/>
      <c r="L3947" s="3"/>
    </row>
    <row r="3948" spans="1:12">
      <c r="A3948" s="37">
        <v>14135</v>
      </c>
      <c r="B3948" s="23" t="s">
        <v>137</v>
      </c>
      <c r="C3948" s="18" t="s">
        <v>3521</v>
      </c>
      <c r="D3948" s="610" t="str">
        <f t="shared" si="317"/>
        <v>Фото</v>
      </c>
      <c r="E3948" s="72" t="s">
        <v>351</v>
      </c>
      <c r="F3948" s="65">
        <v>13</v>
      </c>
      <c r="G3948" s="48">
        <f t="shared" si="318"/>
        <v>484.9</v>
      </c>
      <c r="H3948" s="75"/>
      <c r="I3948" s="47">
        <f t="shared" si="319"/>
        <v>0</v>
      </c>
      <c r="J3948" s="47" t="s">
        <v>7325</v>
      </c>
      <c r="K3948" s="610"/>
      <c r="L3948" s="3"/>
    </row>
    <row r="3949" spans="1:12">
      <c r="A3949" s="37">
        <v>13724</v>
      </c>
      <c r="B3949" s="23" t="s">
        <v>137</v>
      </c>
      <c r="C3949" s="18" t="s">
        <v>3902</v>
      </c>
      <c r="D3949" s="610" t="str">
        <f t="shared" si="317"/>
        <v>Фото</v>
      </c>
      <c r="E3949" s="72" t="s">
        <v>351</v>
      </c>
      <c r="F3949" s="65">
        <v>1.5</v>
      </c>
      <c r="G3949" s="48">
        <f t="shared" si="318"/>
        <v>55.949999999999996</v>
      </c>
      <c r="H3949" s="75"/>
      <c r="I3949" s="47">
        <f t="shared" si="319"/>
        <v>0</v>
      </c>
      <c r="J3949" s="47" t="s">
        <v>8743</v>
      </c>
      <c r="K3949" s="610"/>
      <c r="L3949" s="3"/>
    </row>
    <row r="3950" spans="1:12">
      <c r="A3950" s="37">
        <v>13819</v>
      </c>
      <c r="B3950" s="23" t="s">
        <v>137</v>
      </c>
      <c r="C3950" s="18" t="s">
        <v>3903</v>
      </c>
      <c r="D3950" s="610" t="str">
        <f t="shared" si="317"/>
        <v>Фото</v>
      </c>
      <c r="E3950" s="72" t="s">
        <v>351</v>
      </c>
      <c r="F3950" s="65">
        <v>1.7</v>
      </c>
      <c r="G3950" s="48">
        <f t="shared" si="318"/>
        <v>63.41</v>
      </c>
      <c r="H3950" s="75"/>
      <c r="I3950" s="47">
        <f t="shared" si="319"/>
        <v>0</v>
      </c>
      <c r="J3950" s="47" t="s">
        <v>8796</v>
      </c>
      <c r="K3950" s="610"/>
      <c r="L3950" s="3"/>
    </row>
    <row r="3951" spans="1:12">
      <c r="A3951" s="37">
        <v>40655</v>
      </c>
      <c r="B3951" s="23" t="s">
        <v>137</v>
      </c>
      <c r="C3951" s="18" t="s">
        <v>1514</v>
      </c>
      <c r="D3951" s="610" t="str">
        <f t="shared" si="317"/>
        <v>Фото</v>
      </c>
      <c r="E3951" s="72" t="s">
        <v>351</v>
      </c>
      <c r="F3951" s="65">
        <v>1</v>
      </c>
      <c r="G3951" s="48">
        <f t="shared" si="318"/>
        <v>37.299999999999997</v>
      </c>
      <c r="H3951" s="75"/>
      <c r="I3951" s="47">
        <f t="shared" si="319"/>
        <v>0</v>
      </c>
      <c r="J3951" s="47" t="s">
        <v>7353</v>
      </c>
      <c r="K3951" s="610"/>
      <c r="L3951" s="3"/>
    </row>
    <row r="3952" spans="1:12">
      <c r="A3952" s="37">
        <v>14137</v>
      </c>
      <c r="B3952" s="23" t="s">
        <v>137</v>
      </c>
      <c r="C3952" s="18" t="s">
        <v>3504</v>
      </c>
      <c r="D3952" s="610" t="str">
        <f t="shared" si="317"/>
        <v>Фото</v>
      </c>
      <c r="E3952" s="72" t="s">
        <v>351</v>
      </c>
      <c r="F3952" s="65">
        <v>17</v>
      </c>
      <c r="G3952" s="48">
        <f t="shared" si="318"/>
        <v>634.09999999999991</v>
      </c>
      <c r="H3952" s="75"/>
      <c r="I3952" s="47">
        <f t="shared" si="319"/>
        <v>0</v>
      </c>
      <c r="J3952" s="47" t="s">
        <v>7327</v>
      </c>
      <c r="K3952" s="610"/>
      <c r="L3952" s="3"/>
    </row>
    <row r="3953" spans="1:12">
      <c r="A3953" s="37">
        <v>14136</v>
      </c>
      <c r="B3953" s="23" t="s">
        <v>137</v>
      </c>
      <c r="C3953" s="18" t="s">
        <v>3501</v>
      </c>
      <c r="D3953" s="610" t="str">
        <f t="shared" si="317"/>
        <v>Фото</v>
      </c>
      <c r="E3953" s="72" t="s">
        <v>351</v>
      </c>
      <c r="F3953" s="65">
        <v>14</v>
      </c>
      <c r="G3953" s="48">
        <f t="shared" si="318"/>
        <v>522.19999999999993</v>
      </c>
      <c r="H3953" s="75"/>
      <c r="I3953" s="47">
        <f t="shared" si="319"/>
        <v>0</v>
      </c>
      <c r="J3953" s="47" t="s">
        <v>7326</v>
      </c>
      <c r="K3953" s="610"/>
      <c r="L3953" s="3"/>
    </row>
    <row r="3954" spans="1:12">
      <c r="A3954" s="37">
        <v>13730</v>
      </c>
      <c r="B3954" s="23" t="s">
        <v>137</v>
      </c>
      <c r="C3954" s="18" t="s">
        <v>3508</v>
      </c>
      <c r="D3954" s="610" t="str">
        <f t="shared" si="317"/>
        <v>Фото</v>
      </c>
      <c r="E3954" s="72" t="s">
        <v>351</v>
      </c>
      <c r="F3954" s="65">
        <v>1.8</v>
      </c>
      <c r="G3954" s="48">
        <f t="shared" si="318"/>
        <v>67.14</v>
      </c>
      <c r="H3954" s="75"/>
      <c r="I3954" s="47">
        <f t="shared" si="319"/>
        <v>0</v>
      </c>
      <c r="J3954" s="47" t="s">
        <v>8749</v>
      </c>
      <c r="K3954" s="610"/>
      <c r="L3954" s="3"/>
    </row>
    <row r="3955" spans="1:12">
      <c r="A3955" s="37">
        <v>14166</v>
      </c>
      <c r="B3955" s="23" t="s">
        <v>137</v>
      </c>
      <c r="C3955" s="18" t="s">
        <v>261</v>
      </c>
      <c r="D3955" s="610" t="str">
        <f t="shared" si="317"/>
        <v>Фото</v>
      </c>
      <c r="E3955" s="72" t="s">
        <v>351</v>
      </c>
      <c r="F3955" s="65">
        <v>11</v>
      </c>
      <c r="G3955" s="48">
        <f t="shared" si="318"/>
        <v>410.29999999999995</v>
      </c>
      <c r="H3955" s="75"/>
      <c r="I3955" s="47">
        <f t="shared" si="319"/>
        <v>0</v>
      </c>
      <c r="J3955" s="47" t="s">
        <v>7328</v>
      </c>
      <c r="K3955" s="610"/>
      <c r="L3955" s="3"/>
    </row>
    <row r="3956" spans="1:12">
      <c r="A3956" s="37">
        <v>13710</v>
      </c>
      <c r="B3956" s="23" t="s">
        <v>137</v>
      </c>
      <c r="C3956" s="18" t="s">
        <v>3478</v>
      </c>
      <c r="D3956" s="610" t="str">
        <f t="shared" si="317"/>
        <v>Фото</v>
      </c>
      <c r="E3956" s="72" t="s">
        <v>351</v>
      </c>
      <c r="F3956" s="65">
        <v>2</v>
      </c>
      <c r="G3956" s="48">
        <f t="shared" si="318"/>
        <v>74.599999999999994</v>
      </c>
      <c r="H3956" s="75"/>
      <c r="I3956" s="47">
        <f t="shared" si="319"/>
        <v>0</v>
      </c>
      <c r="J3956" s="47" t="s">
        <v>8730</v>
      </c>
      <c r="K3956" s="610"/>
      <c r="L3956" s="3"/>
    </row>
    <row r="3957" spans="1:12">
      <c r="A3957" s="37">
        <v>13711</v>
      </c>
      <c r="B3957" s="23" t="s">
        <v>137</v>
      </c>
      <c r="C3957" s="18" t="s">
        <v>3479</v>
      </c>
      <c r="D3957" s="610" t="str">
        <f t="shared" si="317"/>
        <v>Фото</v>
      </c>
      <c r="E3957" s="72" t="s">
        <v>351</v>
      </c>
      <c r="F3957" s="65">
        <v>2</v>
      </c>
      <c r="G3957" s="48">
        <f t="shared" si="318"/>
        <v>74.599999999999994</v>
      </c>
      <c r="H3957" s="75"/>
      <c r="I3957" s="47">
        <f t="shared" si="319"/>
        <v>0</v>
      </c>
      <c r="J3957" s="47" t="s">
        <v>8731</v>
      </c>
      <c r="K3957" s="610"/>
      <c r="L3957" s="3"/>
    </row>
    <row r="3958" spans="1:12">
      <c r="A3958" s="37">
        <v>13712</v>
      </c>
      <c r="B3958" s="23" t="s">
        <v>137</v>
      </c>
      <c r="C3958" s="18" t="s">
        <v>3480</v>
      </c>
      <c r="D3958" s="610" t="str">
        <f t="shared" si="317"/>
        <v>Фото</v>
      </c>
      <c r="E3958" s="72" t="s">
        <v>351</v>
      </c>
      <c r="F3958" s="65">
        <v>2</v>
      </c>
      <c r="G3958" s="48">
        <f t="shared" si="318"/>
        <v>74.599999999999994</v>
      </c>
      <c r="H3958" s="75"/>
      <c r="I3958" s="47">
        <f t="shared" si="319"/>
        <v>0</v>
      </c>
      <c r="J3958" s="47" t="s">
        <v>8732</v>
      </c>
      <c r="K3958" s="610"/>
      <c r="L3958" s="3"/>
    </row>
    <row r="3959" spans="1:12">
      <c r="A3959" s="37">
        <v>13713</v>
      </c>
      <c r="B3959" s="23" t="s">
        <v>137</v>
      </c>
      <c r="C3959" s="18" t="s">
        <v>3481</v>
      </c>
      <c r="D3959" s="610" t="str">
        <f t="shared" si="317"/>
        <v>Фото</v>
      </c>
      <c r="E3959" s="72" t="s">
        <v>351</v>
      </c>
      <c r="F3959" s="65">
        <v>2</v>
      </c>
      <c r="G3959" s="48">
        <f t="shared" si="318"/>
        <v>74.599999999999994</v>
      </c>
      <c r="H3959" s="75"/>
      <c r="I3959" s="47">
        <f t="shared" si="319"/>
        <v>0</v>
      </c>
      <c r="J3959" s="47" t="s">
        <v>8733</v>
      </c>
      <c r="K3959" s="610"/>
      <c r="L3959" s="3"/>
    </row>
    <row r="3960" spans="1:12">
      <c r="A3960" s="37">
        <v>13714</v>
      </c>
      <c r="B3960" s="23" t="s">
        <v>137</v>
      </c>
      <c r="C3960" s="18" t="s">
        <v>3482</v>
      </c>
      <c r="D3960" s="610" t="str">
        <f t="shared" si="317"/>
        <v>Фото</v>
      </c>
      <c r="E3960" s="72" t="s">
        <v>351</v>
      </c>
      <c r="F3960" s="65">
        <v>2</v>
      </c>
      <c r="G3960" s="48">
        <f t="shared" si="318"/>
        <v>74.599999999999994</v>
      </c>
      <c r="H3960" s="75"/>
      <c r="I3960" s="47">
        <f t="shared" si="319"/>
        <v>0</v>
      </c>
      <c r="J3960" s="47" t="s">
        <v>8734</v>
      </c>
      <c r="K3960" s="610"/>
      <c r="L3960" s="3"/>
    </row>
    <row r="3961" spans="1:12">
      <c r="A3961" s="37">
        <v>13715</v>
      </c>
      <c r="B3961" s="23" t="s">
        <v>137</v>
      </c>
      <c r="C3961" s="18" t="s">
        <v>3483</v>
      </c>
      <c r="D3961" s="610" t="str">
        <f t="shared" si="317"/>
        <v>Фото</v>
      </c>
      <c r="E3961" s="72" t="s">
        <v>351</v>
      </c>
      <c r="F3961" s="65">
        <v>2</v>
      </c>
      <c r="G3961" s="48">
        <f t="shared" si="318"/>
        <v>74.599999999999994</v>
      </c>
      <c r="H3961" s="75"/>
      <c r="I3961" s="47">
        <f t="shared" si="319"/>
        <v>0</v>
      </c>
      <c r="J3961" s="47" t="s">
        <v>8735</v>
      </c>
      <c r="K3961" s="610"/>
      <c r="L3961" s="3"/>
    </row>
    <row r="3962" spans="1:12">
      <c r="A3962" s="37">
        <v>13716</v>
      </c>
      <c r="B3962" s="23" t="s">
        <v>137</v>
      </c>
      <c r="C3962" s="18" t="s">
        <v>3484</v>
      </c>
      <c r="D3962" s="610" t="str">
        <f t="shared" si="317"/>
        <v>Фото</v>
      </c>
      <c r="E3962" s="72" t="s">
        <v>351</v>
      </c>
      <c r="F3962" s="65">
        <v>2</v>
      </c>
      <c r="G3962" s="48">
        <f t="shared" si="318"/>
        <v>74.599999999999994</v>
      </c>
      <c r="H3962" s="75"/>
      <c r="I3962" s="47">
        <f t="shared" si="319"/>
        <v>0</v>
      </c>
      <c r="J3962" s="47" t="s">
        <v>8736</v>
      </c>
      <c r="K3962" s="610"/>
      <c r="L3962" s="3"/>
    </row>
    <row r="3963" spans="1:12">
      <c r="A3963" s="37">
        <v>13717</v>
      </c>
      <c r="B3963" s="23" t="s">
        <v>137</v>
      </c>
      <c r="C3963" s="18" t="s">
        <v>3485</v>
      </c>
      <c r="D3963" s="610" t="str">
        <f t="shared" si="317"/>
        <v>Фото</v>
      </c>
      <c r="E3963" s="72" t="s">
        <v>351</v>
      </c>
      <c r="F3963" s="65">
        <v>2</v>
      </c>
      <c r="G3963" s="48">
        <f t="shared" si="318"/>
        <v>74.599999999999994</v>
      </c>
      <c r="H3963" s="75"/>
      <c r="I3963" s="47">
        <f t="shared" si="319"/>
        <v>0</v>
      </c>
      <c r="J3963" s="47" t="s">
        <v>8737</v>
      </c>
      <c r="K3963" s="610"/>
      <c r="L3963" s="3"/>
    </row>
    <row r="3964" spans="1:12">
      <c r="A3964" s="37">
        <v>13718</v>
      </c>
      <c r="B3964" s="23" t="s">
        <v>137</v>
      </c>
      <c r="C3964" s="18" t="s">
        <v>3486</v>
      </c>
      <c r="D3964" s="610" t="str">
        <f t="shared" si="317"/>
        <v>Фото</v>
      </c>
      <c r="E3964" s="72" t="s">
        <v>351</v>
      </c>
      <c r="F3964" s="65">
        <v>2</v>
      </c>
      <c r="G3964" s="48">
        <f t="shared" si="318"/>
        <v>74.599999999999994</v>
      </c>
      <c r="H3964" s="75"/>
      <c r="I3964" s="47">
        <f t="shared" si="319"/>
        <v>0</v>
      </c>
      <c r="J3964" s="47" t="s">
        <v>8738</v>
      </c>
      <c r="K3964" s="610"/>
      <c r="L3964" s="3"/>
    </row>
    <row r="3965" spans="1:12">
      <c r="A3965" s="37">
        <v>13719</v>
      </c>
      <c r="B3965" s="23" t="s">
        <v>137</v>
      </c>
      <c r="C3965" s="18" t="s">
        <v>3487</v>
      </c>
      <c r="D3965" s="610" t="str">
        <f t="shared" si="317"/>
        <v>Фото</v>
      </c>
      <c r="E3965" s="72" t="s">
        <v>351</v>
      </c>
      <c r="F3965" s="65">
        <v>2</v>
      </c>
      <c r="G3965" s="48">
        <f t="shared" si="318"/>
        <v>74.599999999999994</v>
      </c>
      <c r="H3965" s="75"/>
      <c r="I3965" s="47">
        <f t="shared" si="319"/>
        <v>0</v>
      </c>
      <c r="J3965" s="47" t="s">
        <v>8739</v>
      </c>
      <c r="K3965" s="610"/>
      <c r="L3965" s="3"/>
    </row>
    <row r="3966" spans="1:12">
      <c r="A3966" s="37">
        <v>14186</v>
      </c>
      <c r="B3966" s="23" t="s">
        <v>137</v>
      </c>
      <c r="C3966" s="18" t="s">
        <v>3875</v>
      </c>
      <c r="D3966" s="610" t="str">
        <f t="shared" si="317"/>
        <v>Фото</v>
      </c>
      <c r="E3966" s="72" t="s">
        <v>351</v>
      </c>
      <c r="F3966" s="65">
        <v>1</v>
      </c>
      <c r="G3966" s="48">
        <f t="shared" si="318"/>
        <v>37.299999999999997</v>
      </c>
      <c r="H3966" s="75"/>
      <c r="I3966" s="47">
        <f t="shared" si="319"/>
        <v>0</v>
      </c>
      <c r="J3966" s="47" t="s">
        <v>7330</v>
      </c>
      <c r="K3966" s="610"/>
      <c r="L3966" s="3"/>
    </row>
    <row r="3967" spans="1:12">
      <c r="A3967" s="37">
        <v>14201</v>
      </c>
      <c r="B3967" s="23" t="s">
        <v>137</v>
      </c>
      <c r="C3967" s="18" t="s">
        <v>3517</v>
      </c>
      <c r="D3967" s="610" t="str">
        <f t="shared" si="317"/>
        <v>Фото</v>
      </c>
      <c r="E3967" s="72" t="s">
        <v>351</v>
      </c>
      <c r="F3967" s="65">
        <v>1</v>
      </c>
      <c r="G3967" s="48">
        <f t="shared" si="318"/>
        <v>37.299999999999997</v>
      </c>
      <c r="H3967" s="75"/>
      <c r="I3967" s="47">
        <f t="shared" si="319"/>
        <v>0</v>
      </c>
      <c r="J3967" s="47" t="s">
        <v>7331</v>
      </c>
      <c r="K3967" s="610"/>
      <c r="L3967" s="3"/>
    </row>
    <row r="3968" spans="1:12">
      <c r="A3968" s="37">
        <v>11333</v>
      </c>
      <c r="B3968" s="23" t="s">
        <v>137</v>
      </c>
      <c r="C3968" s="18" t="s">
        <v>3522</v>
      </c>
      <c r="D3968" s="610" t="str">
        <f t="shared" si="317"/>
        <v>Фото</v>
      </c>
      <c r="E3968" s="72" t="s">
        <v>351</v>
      </c>
      <c r="F3968" s="65">
        <v>1.8</v>
      </c>
      <c r="G3968" s="48">
        <f t="shared" si="318"/>
        <v>67.14</v>
      </c>
      <c r="H3968" s="75"/>
      <c r="I3968" s="47">
        <f t="shared" si="319"/>
        <v>0</v>
      </c>
      <c r="J3968" s="47" t="s">
        <v>7315</v>
      </c>
      <c r="K3968" s="610"/>
      <c r="L3968" s="3"/>
    </row>
    <row r="3969" spans="1:12">
      <c r="A3969" s="37">
        <v>11334</v>
      </c>
      <c r="B3969" s="23" t="s">
        <v>137</v>
      </c>
      <c r="C3969" s="18" t="s">
        <v>3523</v>
      </c>
      <c r="D3969" s="610" t="str">
        <f t="shared" si="317"/>
        <v>Фото</v>
      </c>
      <c r="E3969" s="72" t="s">
        <v>351</v>
      </c>
      <c r="F3969" s="65">
        <v>1.8</v>
      </c>
      <c r="G3969" s="48">
        <f t="shared" si="318"/>
        <v>67.14</v>
      </c>
      <c r="H3969" s="75"/>
      <c r="I3969" s="47">
        <f t="shared" si="319"/>
        <v>0</v>
      </c>
      <c r="J3969" s="47" t="s">
        <v>7316</v>
      </c>
      <c r="K3969" s="610"/>
      <c r="L3969" s="3"/>
    </row>
    <row r="3970" spans="1:12">
      <c r="A3970" s="37">
        <v>14204</v>
      </c>
      <c r="B3970" s="23" t="s">
        <v>137</v>
      </c>
      <c r="C3970" s="18" t="s">
        <v>258</v>
      </c>
      <c r="D3970" s="610" t="str">
        <f t="shared" si="317"/>
        <v>Фото</v>
      </c>
      <c r="E3970" s="72" t="s">
        <v>351</v>
      </c>
      <c r="F3970" s="65">
        <v>5</v>
      </c>
      <c r="G3970" s="48">
        <f t="shared" si="318"/>
        <v>186.5</v>
      </c>
      <c r="H3970" s="75"/>
      <c r="I3970" s="47">
        <f t="shared" si="319"/>
        <v>0</v>
      </c>
      <c r="J3970" s="47" t="s">
        <v>7332</v>
      </c>
      <c r="K3970" s="610"/>
      <c r="L3970" s="3"/>
    </row>
    <row r="3971" spans="1:12">
      <c r="A3971" s="37">
        <v>14206</v>
      </c>
      <c r="B3971" s="23" t="s">
        <v>137</v>
      </c>
      <c r="C3971" s="18" t="s">
        <v>2894</v>
      </c>
      <c r="D3971" s="610" t="str">
        <f t="shared" si="317"/>
        <v>Фото</v>
      </c>
      <c r="E3971" s="72" t="s">
        <v>351</v>
      </c>
      <c r="F3971" s="65">
        <v>0.35</v>
      </c>
      <c r="G3971" s="48">
        <f t="shared" ref="G3971:G4002" si="320">I$2*F3971</f>
        <v>13.054999999999998</v>
      </c>
      <c r="H3971" s="75"/>
      <c r="I3971" s="47">
        <f t="shared" ref="I3971:I4002" si="321">F3971*H3971</f>
        <v>0</v>
      </c>
      <c r="J3971" s="47" t="s">
        <v>7010</v>
      </c>
      <c r="K3971" s="610"/>
      <c r="L3971" s="3"/>
    </row>
    <row r="3972" spans="1:12">
      <c r="A3972" s="8">
        <v>12104</v>
      </c>
      <c r="B3972" s="2" t="s">
        <v>137</v>
      </c>
      <c r="C3972" s="32" t="s">
        <v>3982</v>
      </c>
      <c r="D3972" s="610" t="str">
        <f t="shared" si="317"/>
        <v>Фото</v>
      </c>
      <c r="E3972" s="227" t="s">
        <v>351</v>
      </c>
      <c r="F3972" s="51">
        <v>20</v>
      </c>
      <c r="G3972" s="48">
        <f t="shared" si="320"/>
        <v>746</v>
      </c>
      <c r="H3972" s="75"/>
      <c r="I3972" s="47">
        <f t="shared" si="321"/>
        <v>0</v>
      </c>
      <c r="J3972" s="47" t="s">
        <v>8229</v>
      </c>
      <c r="K3972" s="610"/>
    </row>
    <row r="3973" spans="1:12">
      <c r="A3973" s="37">
        <v>14221</v>
      </c>
      <c r="B3973" s="23" t="s">
        <v>137</v>
      </c>
      <c r="C3973" s="18" t="s">
        <v>512</v>
      </c>
      <c r="D3973" s="610" t="str">
        <f t="shared" si="317"/>
        <v>Фото</v>
      </c>
      <c r="E3973" s="72" t="s">
        <v>351</v>
      </c>
      <c r="F3973" s="65">
        <v>5.5</v>
      </c>
      <c r="G3973" s="48">
        <f t="shared" si="320"/>
        <v>205.14999999999998</v>
      </c>
      <c r="H3973" s="75"/>
      <c r="I3973" s="47">
        <f t="shared" si="321"/>
        <v>0</v>
      </c>
      <c r="J3973" s="47" t="s">
        <v>7334</v>
      </c>
      <c r="K3973" s="610"/>
      <c r="L3973" s="3"/>
    </row>
    <row r="3974" spans="1:12">
      <c r="A3974" s="37">
        <v>13721</v>
      </c>
      <c r="B3974" s="23" t="s">
        <v>137</v>
      </c>
      <c r="C3974" s="18" t="s">
        <v>3489</v>
      </c>
      <c r="D3974" s="610" t="str">
        <f t="shared" si="317"/>
        <v>Фото</v>
      </c>
      <c r="E3974" s="72" t="s">
        <v>351</v>
      </c>
      <c r="F3974" s="65">
        <v>1</v>
      </c>
      <c r="G3974" s="48">
        <f t="shared" si="320"/>
        <v>37.299999999999997</v>
      </c>
      <c r="H3974" s="75"/>
      <c r="I3974" s="47">
        <f t="shared" si="321"/>
        <v>0</v>
      </c>
      <c r="J3974" s="47" t="s">
        <v>8740</v>
      </c>
      <c r="K3974" s="610"/>
      <c r="L3974" s="3"/>
    </row>
    <row r="3975" spans="1:12">
      <c r="A3975" s="37">
        <v>13893</v>
      </c>
      <c r="B3975" s="23" t="s">
        <v>137</v>
      </c>
      <c r="C3975" s="18" t="s">
        <v>4003</v>
      </c>
      <c r="D3975" s="610" t="str">
        <f t="shared" ref="D3975:D4038" si="322">HYPERLINK(J3975,"Фото")</f>
        <v>Фото</v>
      </c>
      <c r="E3975" s="72" t="s">
        <v>351</v>
      </c>
      <c r="F3975" s="65">
        <v>1.5</v>
      </c>
      <c r="G3975" s="48">
        <f t="shared" si="320"/>
        <v>55.949999999999996</v>
      </c>
      <c r="H3975" s="75"/>
      <c r="I3975" s="47">
        <f t="shared" si="321"/>
        <v>0</v>
      </c>
      <c r="J3975" s="47" t="s">
        <v>8852</v>
      </c>
      <c r="K3975" s="610"/>
      <c r="L3975" s="3"/>
    </row>
    <row r="3976" spans="1:12">
      <c r="A3976" s="37">
        <v>11576</v>
      </c>
      <c r="B3976" s="2" t="s">
        <v>137</v>
      </c>
      <c r="C3976" s="18" t="s">
        <v>3502</v>
      </c>
      <c r="D3976" s="610" t="str">
        <f t="shared" si="322"/>
        <v>Фото</v>
      </c>
      <c r="E3976" s="227" t="s">
        <v>351</v>
      </c>
      <c r="F3976" s="65">
        <v>1.4</v>
      </c>
      <c r="G3976" s="48">
        <f t="shared" si="320"/>
        <v>52.219999999999992</v>
      </c>
      <c r="H3976" s="75"/>
      <c r="I3976" s="47">
        <f t="shared" si="321"/>
        <v>0</v>
      </c>
      <c r="J3976" s="47" t="s">
        <v>7317</v>
      </c>
      <c r="K3976" s="610"/>
      <c r="L3976" s="3"/>
    </row>
    <row r="3977" spans="1:12">
      <c r="A3977" s="37">
        <v>11713</v>
      </c>
      <c r="B3977" s="309" t="s">
        <v>804</v>
      </c>
      <c r="C3977" s="18" t="s">
        <v>3519</v>
      </c>
      <c r="D3977" s="610" t="str">
        <f t="shared" si="322"/>
        <v>Фото</v>
      </c>
      <c r="E3977" s="227" t="s">
        <v>351</v>
      </c>
      <c r="F3977" s="65">
        <v>5</v>
      </c>
      <c r="G3977" s="48">
        <f t="shared" si="320"/>
        <v>186.5</v>
      </c>
      <c r="H3977" s="75"/>
      <c r="I3977" s="47">
        <f t="shared" si="321"/>
        <v>0</v>
      </c>
      <c r="J3977" s="47" t="s">
        <v>7318</v>
      </c>
      <c r="K3977" s="610"/>
      <c r="L3977" s="3"/>
    </row>
    <row r="3978" spans="1:12">
      <c r="A3978" s="37">
        <v>40649</v>
      </c>
      <c r="B3978" s="23" t="s">
        <v>137</v>
      </c>
      <c r="C3978" s="18" t="s">
        <v>1515</v>
      </c>
      <c r="D3978" s="610" t="str">
        <f t="shared" si="322"/>
        <v>Фото</v>
      </c>
      <c r="E3978" s="72" t="s">
        <v>351</v>
      </c>
      <c r="F3978" s="65">
        <v>1.5</v>
      </c>
      <c r="G3978" s="48">
        <f t="shared" si="320"/>
        <v>55.949999999999996</v>
      </c>
      <c r="H3978" s="75"/>
      <c r="I3978" s="47">
        <f t="shared" si="321"/>
        <v>0</v>
      </c>
      <c r="J3978" s="47" t="s">
        <v>7352</v>
      </c>
      <c r="K3978" s="610"/>
      <c r="L3978" s="3"/>
    </row>
    <row r="3979" spans="1:12">
      <c r="A3979" s="37">
        <v>14312</v>
      </c>
      <c r="B3979" s="23" t="s">
        <v>137</v>
      </c>
      <c r="C3979" s="18" t="s">
        <v>1557</v>
      </c>
      <c r="D3979" s="610" t="str">
        <f t="shared" si="322"/>
        <v>Фото</v>
      </c>
      <c r="E3979" s="72" t="s">
        <v>351</v>
      </c>
      <c r="F3979" s="65">
        <v>6</v>
      </c>
      <c r="G3979" s="48">
        <f t="shared" si="320"/>
        <v>223.79999999999998</v>
      </c>
      <c r="H3979" s="75"/>
      <c r="I3979" s="47">
        <f t="shared" si="321"/>
        <v>0</v>
      </c>
      <c r="J3979" s="47" t="s">
        <v>7336</v>
      </c>
      <c r="K3979" s="610"/>
      <c r="L3979" s="3"/>
    </row>
    <row r="3980" spans="1:12">
      <c r="A3980" s="37">
        <v>14311</v>
      </c>
      <c r="B3980" s="23" t="s">
        <v>137</v>
      </c>
      <c r="C3980" s="18" t="s">
        <v>3496</v>
      </c>
      <c r="D3980" s="610" t="str">
        <f t="shared" si="322"/>
        <v>Фото</v>
      </c>
      <c r="E3980" s="72" t="s">
        <v>351</v>
      </c>
      <c r="F3980" s="65">
        <v>7</v>
      </c>
      <c r="G3980" s="48">
        <f t="shared" si="320"/>
        <v>261.09999999999997</v>
      </c>
      <c r="H3980" s="75"/>
      <c r="I3980" s="47">
        <f t="shared" si="321"/>
        <v>0</v>
      </c>
      <c r="J3980" s="47" t="s">
        <v>7335</v>
      </c>
      <c r="K3980" s="610"/>
      <c r="L3980" s="3"/>
    </row>
    <row r="3981" spans="1:12">
      <c r="A3981" s="37">
        <v>13731</v>
      </c>
      <c r="B3981" s="23" t="s">
        <v>137</v>
      </c>
      <c r="C3981" s="18" t="s">
        <v>3515</v>
      </c>
      <c r="D3981" s="610" t="str">
        <f t="shared" si="322"/>
        <v>Фото</v>
      </c>
      <c r="E3981" s="72" t="s">
        <v>351</v>
      </c>
      <c r="F3981" s="65">
        <v>1.2</v>
      </c>
      <c r="G3981" s="48">
        <f t="shared" si="320"/>
        <v>44.76</v>
      </c>
      <c r="H3981" s="75"/>
      <c r="I3981" s="47">
        <f t="shared" si="321"/>
        <v>0</v>
      </c>
      <c r="J3981" s="47" t="s">
        <v>8750</v>
      </c>
      <c r="K3981" s="610"/>
      <c r="L3981" s="3"/>
    </row>
    <row r="3982" spans="1:12">
      <c r="A3982" s="37">
        <v>13732</v>
      </c>
      <c r="B3982" s="23" t="s">
        <v>137</v>
      </c>
      <c r="C3982" s="18" t="s">
        <v>3516</v>
      </c>
      <c r="D3982" s="610" t="str">
        <f t="shared" si="322"/>
        <v>Фото</v>
      </c>
      <c r="E3982" s="72" t="s">
        <v>351</v>
      </c>
      <c r="F3982" s="65">
        <v>1.2</v>
      </c>
      <c r="G3982" s="48">
        <f t="shared" si="320"/>
        <v>44.76</v>
      </c>
      <c r="H3982" s="75"/>
      <c r="I3982" s="47">
        <f t="shared" si="321"/>
        <v>0</v>
      </c>
      <c r="J3982" s="47" t="s">
        <v>8751</v>
      </c>
      <c r="K3982" s="610"/>
      <c r="L3982" s="3"/>
    </row>
    <row r="3983" spans="1:12">
      <c r="A3983" s="37">
        <v>13728</v>
      </c>
      <c r="B3983" s="23" t="s">
        <v>137</v>
      </c>
      <c r="C3983" s="18" t="s">
        <v>3505</v>
      </c>
      <c r="D3983" s="610" t="str">
        <f t="shared" si="322"/>
        <v>Фото</v>
      </c>
      <c r="E3983" s="72" t="s">
        <v>351</v>
      </c>
      <c r="F3983" s="65">
        <v>5</v>
      </c>
      <c r="G3983" s="48">
        <f t="shared" si="320"/>
        <v>186.5</v>
      </c>
      <c r="H3983" s="75"/>
      <c r="I3983" s="47">
        <f t="shared" si="321"/>
        <v>0</v>
      </c>
      <c r="J3983" s="47" t="s">
        <v>8747</v>
      </c>
      <c r="K3983" s="610"/>
      <c r="L3983" s="3"/>
    </row>
    <row r="3984" spans="1:12">
      <c r="A3984" s="37">
        <v>13726</v>
      </c>
      <c r="B3984" s="23" t="s">
        <v>137</v>
      </c>
      <c r="C3984" s="18" t="s">
        <v>3499</v>
      </c>
      <c r="D3984" s="610" t="str">
        <f t="shared" si="322"/>
        <v>Фото</v>
      </c>
      <c r="E3984" s="72" t="s">
        <v>351</v>
      </c>
      <c r="F3984" s="65">
        <v>0.8</v>
      </c>
      <c r="G3984" s="48">
        <f t="shared" si="320"/>
        <v>29.84</v>
      </c>
      <c r="H3984" s="75"/>
      <c r="I3984" s="47">
        <f t="shared" si="321"/>
        <v>0</v>
      </c>
      <c r="J3984" s="47" t="s">
        <v>8745</v>
      </c>
      <c r="K3984" s="610"/>
      <c r="L3984" s="3"/>
    </row>
    <row r="3985" spans="1:12">
      <c r="A3985" s="37">
        <v>14323</v>
      </c>
      <c r="B3985" s="23" t="s">
        <v>137</v>
      </c>
      <c r="C3985" s="18" t="s">
        <v>3513</v>
      </c>
      <c r="D3985" s="610" t="str">
        <f t="shared" si="322"/>
        <v>Фото</v>
      </c>
      <c r="E3985" s="72" t="s">
        <v>351</v>
      </c>
      <c r="F3985" s="65">
        <v>2.5</v>
      </c>
      <c r="G3985" s="48">
        <f t="shared" si="320"/>
        <v>93.25</v>
      </c>
      <c r="H3985" s="75"/>
      <c r="I3985" s="47">
        <f t="shared" si="321"/>
        <v>0</v>
      </c>
      <c r="J3985" s="47" t="s">
        <v>7337</v>
      </c>
      <c r="K3985" s="610"/>
      <c r="L3985" s="3"/>
    </row>
    <row r="3986" spans="1:12">
      <c r="A3986" s="37">
        <v>14324</v>
      </c>
      <c r="B3986" s="23" t="s">
        <v>137</v>
      </c>
      <c r="C3986" s="18" t="s">
        <v>3514</v>
      </c>
      <c r="D3986" s="610" t="str">
        <f t="shared" si="322"/>
        <v>Фото</v>
      </c>
      <c r="E3986" s="72" t="s">
        <v>351</v>
      </c>
      <c r="F3986" s="65">
        <v>1.5</v>
      </c>
      <c r="G3986" s="48">
        <f t="shared" si="320"/>
        <v>55.949999999999996</v>
      </c>
      <c r="H3986" s="75"/>
      <c r="I3986" s="47">
        <f t="shared" si="321"/>
        <v>0</v>
      </c>
      <c r="J3986" s="47" t="s">
        <v>7338</v>
      </c>
      <c r="K3986" s="610"/>
      <c r="L3986" s="3"/>
    </row>
    <row r="3987" spans="1:12">
      <c r="A3987" s="37">
        <v>13737</v>
      </c>
      <c r="B3987" s="23" t="s">
        <v>137</v>
      </c>
      <c r="C3987" s="18" t="s">
        <v>3526</v>
      </c>
      <c r="D3987" s="610" t="str">
        <f t="shared" si="322"/>
        <v>Фото</v>
      </c>
      <c r="E3987" s="72" t="s">
        <v>351</v>
      </c>
      <c r="F3987" s="65">
        <v>1.5</v>
      </c>
      <c r="G3987" s="48">
        <f t="shared" si="320"/>
        <v>55.949999999999996</v>
      </c>
      <c r="H3987" s="75"/>
      <c r="I3987" s="47">
        <f t="shared" si="321"/>
        <v>0</v>
      </c>
      <c r="J3987" s="47" t="s">
        <v>8757</v>
      </c>
      <c r="K3987" s="610"/>
      <c r="L3987" s="3"/>
    </row>
    <row r="3988" spans="1:12">
      <c r="A3988" s="37">
        <v>13733</v>
      </c>
      <c r="B3988" s="23" t="s">
        <v>137</v>
      </c>
      <c r="C3988" s="18" t="s">
        <v>3518</v>
      </c>
      <c r="D3988" s="610" t="str">
        <f t="shared" si="322"/>
        <v>Фото</v>
      </c>
      <c r="E3988" s="72" t="s">
        <v>351</v>
      </c>
      <c r="F3988" s="65">
        <v>3</v>
      </c>
      <c r="G3988" s="48">
        <f t="shared" si="320"/>
        <v>111.89999999999999</v>
      </c>
      <c r="H3988" s="75"/>
      <c r="I3988" s="47">
        <f t="shared" si="321"/>
        <v>0</v>
      </c>
      <c r="J3988" s="47" t="s">
        <v>8752</v>
      </c>
      <c r="K3988" s="610"/>
      <c r="L3988" s="3"/>
    </row>
    <row r="3989" spans="1:12">
      <c r="A3989" s="37">
        <v>13727</v>
      </c>
      <c r="B3989" s="6" t="s">
        <v>3280</v>
      </c>
      <c r="C3989" s="18" t="s">
        <v>3500</v>
      </c>
      <c r="D3989" s="610" t="str">
        <f t="shared" si="322"/>
        <v>Фото</v>
      </c>
      <c r="E3989" s="72" t="s">
        <v>351</v>
      </c>
      <c r="F3989" s="65">
        <v>2</v>
      </c>
      <c r="G3989" s="48">
        <f t="shared" si="320"/>
        <v>74.599999999999994</v>
      </c>
      <c r="H3989" s="75"/>
      <c r="I3989" s="47">
        <f t="shared" si="321"/>
        <v>0</v>
      </c>
      <c r="J3989" s="47" t="s">
        <v>8746</v>
      </c>
      <c r="K3989" s="610"/>
      <c r="L3989" s="3"/>
    </row>
    <row r="3990" spans="1:12">
      <c r="A3990" s="37">
        <v>12922</v>
      </c>
      <c r="B3990" s="23" t="s">
        <v>137</v>
      </c>
      <c r="C3990" s="18" t="s">
        <v>3194</v>
      </c>
      <c r="D3990" s="610" t="str">
        <f t="shared" si="322"/>
        <v>Фото</v>
      </c>
      <c r="E3990" s="72" t="s">
        <v>351</v>
      </c>
      <c r="F3990" s="65">
        <v>2</v>
      </c>
      <c r="G3990" s="48">
        <f t="shared" si="320"/>
        <v>74.599999999999994</v>
      </c>
      <c r="H3990" s="75"/>
      <c r="I3990" s="47">
        <f t="shared" si="321"/>
        <v>0</v>
      </c>
      <c r="J3990" s="47" t="s">
        <v>8650</v>
      </c>
      <c r="K3990" s="610"/>
      <c r="L3990" s="3"/>
    </row>
    <row r="3991" spans="1:12">
      <c r="A3991" s="37">
        <v>14214</v>
      </c>
      <c r="B3991" s="23" t="s">
        <v>137</v>
      </c>
      <c r="C3991" s="18" t="s">
        <v>1561</v>
      </c>
      <c r="D3991" s="610" t="str">
        <f t="shared" si="322"/>
        <v>Фото</v>
      </c>
      <c r="E3991" s="72" t="s">
        <v>351</v>
      </c>
      <c r="F3991" s="65">
        <v>2</v>
      </c>
      <c r="G3991" s="48">
        <f t="shared" si="320"/>
        <v>74.599999999999994</v>
      </c>
      <c r="H3991" s="75"/>
      <c r="I3991" s="47">
        <f t="shared" si="321"/>
        <v>0</v>
      </c>
      <c r="J3991" s="47" t="s">
        <v>7333</v>
      </c>
      <c r="K3991" s="610"/>
      <c r="L3991" s="3"/>
    </row>
    <row r="3992" spans="1:12">
      <c r="A3992" s="37">
        <v>14450</v>
      </c>
      <c r="B3992" s="23" t="s">
        <v>137</v>
      </c>
      <c r="C3992" s="18" t="s">
        <v>259</v>
      </c>
      <c r="D3992" s="610" t="str">
        <f t="shared" si="322"/>
        <v>Фото</v>
      </c>
      <c r="E3992" s="72" t="s">
        <v>351</v>
      </c>
      <c r="F3992" s="65">
        <v>0.65</v>
      </c>
      <c r="G3992" s="48">
        <f t="shared" si="320"/>
        <v>24.244999999999997</v>
      </c>
      <c r="H3992" s="75"/>
      <c r="I3992" s="47">
        <f t="shared" si="321"/>
        <v>0</v>
      </c>
      <c r="J3992" s="47" t="s">
        <v>7339</v>
      </c>
      <c r="K3992" s="610"/>
      <c r="L3992" s="3"/>
    </row>
    <row r="3993" spans="1:12">
      <c r="A3993" s="37">
        <v>11220</v>
      </c>
      <c r="B3993" s="7" t="s">
        <v>137</v>
      </c>
      <c r="C3993" s="31" t="s">
        <v>3984</v>
      </c>
      <c r="D3993" s="610" t="str">
        <f t="shared" si="322"/>
        <v>Фото</v>
      </c>
      <c r="E3993" s="569" t="s">
        <v>134</v>
      </c>
      <c r="F3993" s="65">
        <v>21</v>
      </c>
      <c r="G3993" s="48">
        <f t="shared" si="320"/>
        <v>783.3</v>
      </c>
      <c r="H3993" s="75"/>
      <c r="I3993" s="47">
        <f t="shared" si="321"/>
        <v>0</v>
      </c>
      <c r="J3993" s="47" t="s">
        <v>6580</v>
      </c>
      <c r="K3993" s="610"/>
      <c r="L3993" s="3"/>
    </row>
    <row r="3994" spans="1:12">
      <c r="A3994" s="37">
        <v>13735</v>
      </c>
      <c r="B3994" s="7" t="s">
        <v>137</v>
      </c>
      <c r="C3994" s="31" t="s">
        <v>3525</v>
      </c>
      <c r="D3994" s="610" t="str">
        <f t="shared" si="322"/>
        <v>Фото</v>
      </c>
      <c r="E3994" s="72" t="s">
        <v>351</v>
      </c>
      <c r="F3994" s="65">
        <v>3</v>
      </c>
      <c r="G3994" s="48">
        <f t="shared" si="320"/>
        <v>111.89999999999999</v>
      </c>
      <c r="H3994" s="75"/>
      <c r="I3994" s="47">
        <f t="shared" si="321"/>
        <v>0</v>
      </c>
      <c r="J3994" s="47" t="s">
        <v>8754</v>
      </c>
      <c r="K3994" s="610"/>
      <c r="L3994" s="3"/>
    </row>
    <row r="3995" spans="1:12">
      <c r="A3995" s="37">
        <v>13729</v>
      </c>
      <c r="B3995" s="7" t="s">
        <v>137</v>
      </c>
      <c r="C3995" s="31" t="s">
        <v>3507</v>
      </c>
      <c r="D3995" s="610" t="str">
        <f t="shared" si="322"/>
        <v>Фото</v>
      </c>
      <c r="E3995" s="72" t="s">
        <v>351</v>
      </c>
      <c r="F3995" s="65">
        <v>10</v>
      </c>
      <c r="G3995" s="48">
        <f t="shared" si="320"/>
        <v>373</v>
      </c>
      <c r="H3995" s="75"/>
      <c r="I3995" s="47">
        <f t="shared" si="321"/>
        <v>0</v>
      </c>
      <c r="J3995" s="47" t="s">
        <v>8748</v>
      </c>
      <c r="K3995" s="610"/>
      <c r="L3995" s="3"/>
    </row>
    <row r="3996" spans="1:12">
      <c r="A3996" s="37">
        <v>14171</v>
      </c>
      <c r="B3996" s="23" t="s">
        <v>137</v>
      </c>
      <c r="C3996" s="18" t="s">
        <v>3503</v>
      </c>
      <c r="D3996" s="610" t="str">
        <f t="shared" si="322"/>
        <v>Фото</v>
      </c>
      <c r="E3996" s="72" t="s">
        <v>351</v>
      </c>
      <c r="F3996" s="65">
        <v>10</v>
      </c>
      <c r="G3996" s="48">
        <f t="shared" si="320"/>
        <v>373</v>
      </c>
      <c r="H3996" s="75"/>
      <c r="I3996" s="47">
        <f t="shared" si="321"/>
        <v>0</v>
      </c>
      <c r="J3996" s="47" t="s">
        <v>7329</v>
      </c>
      <c r="K3996" s="610"/>
      <c r="L3996" s="3"/>
    </row>
    <row r="3997" spans="1:12">
      <c r="A3997" s="37">
        <v>14470</v>
      </c>
      <c r="B3997" s="23" t="s">
        <v>137</v>
      </c>
      <c r="C3997" s="18" t="s">
        <v>3202</v>
      </c>
      <c r="D3997" s="610" t="str">
        <f t="shared" si="322"/>
        <v>Фото</v>
      </c>
      <c r="E3997" s="72" t="s">
        <v>351</v>
      </c>
      <c r="F3997" s="65">
        <v>1</v>
      </c>
      <c r="G3997" s="48">
        <f t="shared" si="320"/>
        <v>37.299999999999997</v>
      </c>
      <c r="H3997" s="75"/>
      <c r="I3997" s="47">
        <f t="shared" si="321"/>
        <v>0</v>
      </c>
      <c r="J3997" s="47" t="s">
        <v>7341</v>
      </c>
      <c r="K3997" s="610"/>
      <c r="L3997" s="3"/>
    </row>
    <row r="3998" spans="1:12">
      <c r="A3998" s="37">
        <v>14476</v>
      </c>
      <c r="B3998" s="23" t="s">
        <v>137</v>
      </c>
      <c r="C3998" s="18" t="s">
        <v>854</v>
      </c>
      <c r="D3998" s="610" t="str">
        <f t="shared" si="322"/>
        <v>Фото</v>
      </c>
      <c r="E3998" s="72" t="s">
        <v>351</v>
      </c>
      <c r="F3998" s="65">
        <v>1</v>
      </c>
      <c r="G3998" s="48">
        <f t="shared" si="320"/>
        <v>37.299999999999997</v>
      </c>
      <c r="H3998" s="75"/>
      <c r="I3998" s="47">
        <f t="shared" si="321"/>
        <v>0</v>
      </c>
      <c r="J3998" s="47" t="s">
        <v>7343</v>
      </c>
      <c r="K3998" s="610"/>
      <c r="L3998" s="3"/>
    </row>
    <row r="3999" spans="1:12">
      <c r="A3999" s="37">
        <v>14485</v>
      </c>
      <c r="B3999" s="23" t="s">
        <v>137</v>
      </c>
      <c r="C3999" s="18" t="s">
        <v>3178</v>
      </c>
      <c r="D3999" s="610" t="str">
        <f t="shared" si="322"/>
        <v>Фото</v>
      </c>
      <c r="E3999" s="72" t="s">
        <v>351</v>
      </c>
      <c r="F3999" s="65">
        <v>1.8</v>
      </c>
      <c r="G3999" s="48">
        <f t="shared" si="320"/>
        <v>67.14</v>
      </c>
      <c r="H3999" s="75"/>
      <c r="I3999" s="47">
        <f t="shared" si="321"/>
        <v>0</v>
      </c>
      <c r="J3999" s="47" t="s">
        <v>7344</v>
      </c>
      <c r="K3999" s="610"/>
      <c r="L3999" s="3"/>
    </row>
    <row r="4000" spans="1:12">
      <c r="A4000" s="37">
        <v>11239</v>
      </c>
      <c r="B4000" s="2" t="s">
        <v>137</v>
      </c>
      <c r="C4000" s="18" t="s">
        <v>1858</v>
      </c>
      <c r="D4000" s="610" t="str">
        <f t="shared" si="322"/>
        <v>Фото</v>
      </c>
      <c r="E4000" s="227" t="s">
        <v>351</v>
      </c>
      <c r="F4000" s="65">
        <v>1</v>
      </c>
      <c r="G4000" s="48">
        <f t="shared" si="320"/>
        <v>37.299999999999997</v>
      </c>
      <c r="H4000" s="75"/>
      <c r="I4000" s="47">
        <f t="shared" si="321"/>
        <v>0</v>
      </c>
      <c r="J4000" s="47" t="s">
        <v>7314</v>
      </c>
      <c r="K4000" s="610"/>
      <c r="L4000" s="3"/>
    </row>
    <row r="4001" spans="1:12">
      <c r="A4001" s="37">
        <v>14473</v>
      </c>
      <c r="B4001" s="23" t="s">
        <v>137</v>
      </c>
      <c r="C4001" s="18" t="s">
        <v>3177</v>
      </c>
      <c r="D4001" s="610" t="str">
        <f t="shared" si="322"/>
        <v>Фото</v>
      </c>
      <c r="E4001" s="72" t="s">
        <v>351</v>
      </c>
      <c r="F4001" s="65">
        <v>1.5</v>
      </c>
      <c r="G4001" s="48">
        <f t="shared" si="320"/>
        <v>55.949999999999996</v>
      </c>
      <c r="H4001" s="75"/>
      <c r="I4001" s="47">
        <f t="shared" si="321"/>
        <v>0</v>
      </c>
      <c r="J4001" s="47" t="s">
        <v>7342</v>
      </c>
      <c r="K4001" s="610"/>
      <c r="L4001" s="3"/>
    </row>
    <row r="4002" spans="1:12">
      <c r="A4002" s="37">
        <v>14460</v>
      </c>
      <c r="B4002" s="23" t="s">
        <v>137</v>
      </c>
      <c r="C4002" s="18" t="s">
        <v>260</v>
      </c>
      <c r="D4002" s="610" t="str">
        <f t="shared" si="322"/>
        <v>Фото</v>
      </c>
      <c r="E4002" s="72" t="s">
        <v>351</v>
      </c>
      <c r="F4002" s="65">
        <v>5</v>
      </c>
      <c r="G4002" s="48">
        <f t="shared" si="320"/>
        <v>186.5</v>
      </c>
      <c r="H4002" s="75"/>
      <c r="I4002" s="47">
        <f t="shared" si="321"/>
        <v>0</v>
      </c>
      <c r="J4002" s="47" t="s">
        <v>7340</v>
      </c>
      <c r="K4002" s="610"/>
      <c r="L4002" s="3"/>
    </row>
    <row r="4003" spans="1:12">
      <c r="A4003" s="37">
        <v>12067</v>
      </c>
      <c r="B4003" s="6" t="s">
        <v>137</v>
      </c>
      <c r="C4003" s="18" t="s">
        <v>3739</v>
      </c>
      <c r="D4003" s="610" t="str">
        <f t="shared" si="322"/>
        <v>Фото</v>
      </c>
      <c r="E4003" s="72" t="s">
        <v>351</v>
      </c>
      <c r="F4003" s="65">
        <v>5.5</v>
      </c>
      <c r="G4003" s="48">
        <f t="shared" ref="G4003:G4011" si="323">I$2*F4003</f>
        <v>205.14999999999998</v>
      </c>
      <c r="H4003" s="75"/>
      <c r="I4003" s="47">
        <f t="shared" ref="I4003:I4011" si="324">F4003*H4003</f>
        <v>0</v>
      </c>
      <c r="J4003" s="47" t="s">
        <v>8092</v>
      </c>
      <c r="K4003" s="610"/>
      <c r="L4003" s="3"/>
    </row>
    <row r="4004" spans="1:12">
      <c r="A4004" s="37">
        <v>14506</v>
      </c>
      <c r="B4004" s="23" t="s">
        <v>137</v>
      </c>
      <c r="C4004" s="18" t="s">
        <v>3520</v>
      </c>
      <c r="D4004" s="610" t="str">
        <f t="shared" si="322"/>
        <v>Фото</v>
      </c>
      <c r="E4004" s="72" t="s">
        <v>351</v>
      </c>
      <c r="F4004" s="65">
        <v>2.8</v>
      </c>
      <c r="G4004" s="48">
        <f t="shared" si="323"/>
        <v>104.43999999999998</v>
      </c>
      <c r="H4004" s="75"/>
      <c r="I4004" s="47">
        <f t="shared" si="324"/>
        <v>0</v>
      </c>
      <c r="J4004" s="47" t="s">
        <v>7346</v>
      </c>
      <c r="K4004" s="610"/>
      <c r="L4004" s="3"/>
    </row>
    <row r="4005" spans="1:12">
      <c r="A4005" s="37">
        <v>14507</v>
      </c>
      <c r="B4005" s="23" t="s">
        <v>137</v>
      </c>
      <c r="C4005" s="18" t="s">
        <v>3511</v>
      </c>
      <c r="D4005" s="610" t="str">
        <f t="shared" si="322"/>
        <v>Фото</v>
      </c>
      <c r="E4005" s="72" t="s">
        <v>351</v>
      </c>
      <c r="F4005" s="65">
        <v>2.8</v>
      </c>
      <c r="G4005" s="48">
        <f t="shared" si="323"/>
        <v>104.43999999999998</v>
      </c>
      <c r="H4005" s="75"/>
      <c r="I4005" s="47">
        <f t="shared" si="324"/>
        <v>0</v>
      </c>
      <c r="J4005" s="47" t="s">
        <v>7347</v>
      </c>
      <c r="K4005" s="610"/>
      <c r="L4005" s="3"/>
    </row>
    <row r="4006" spans="1:12">
      <c r="A4006" s="37">
        <v>14512</v>
      </c>
      <c r="B4006" s="23" t="s">
        <v>137</v>
      </c>
      <c r="C4006" s="481" t="s">
        <v>3236</v>
      </c>
      <c r="D4006" s="610" t="str">
        <f t="shared" si="322"/>
        <v>Фото</v>
      </c>
      <c r="E4006" s="72" t="s">
        <v>351</v>
      </c>
      <c r="F4006" s="65">
        <v>18</v>
      </c>
      <c r="G4006" s="48">
        <f t="shared" si="323"/>
        <v>671.4</v>
      </c>
      <c r="H4006" s="75"/>
      <c r="I4006" s="47">
        <f t="shared" si="324"/>
        <v>0</v>
      </c>
      <c r="J4006" s="47" t="s">
        <v>7348</v>
      </c>
      <c r="K4006" s="610"/>
      <c r="L4006" s="3"/>
    </row>
    <row r="4007" spans="1:12">
      <c r="A4007" s="37">
        <v>12928</v>
      </c>
      <c r="B4007" s="6" t="s">
        <v>3237</v>
      </c>
      <c r="C4007" s="481" t="s">
        <v>3236</v>
      </c>
      <c r="D4007" s="610" t="str">
        <f t="shared" si="322"/>
        <v>Фото</v>
      </c>
      <c r="E4007" s="72" t="s">
        <v>351</v>
      </c>
      <c r="F4007" s="65">
        <v>25</v>
      </c>
      <c r="G4007" s="48">
        <f t="shared" si="323"/>
        <v>932.49999999999989</v>
      </c>
      <c r="H4007" s="75"/>
      <c r="I4007" s="47">
        <f t="shared" si="324"/>
        <v>0</v>
      </c>
      <c r="J4007" s="47" t="s">
        <v>8656</v>
      </c>
      <c r="K4007" s="610"/>
      <c r="L4007" s="3"/>
    </row>
    <row r="4008" spans="1:12">
      <c r="A4008" s="37">
        <v>40646</v>
      </c>
      <c r="B4008" s="23" t="s">
        <v>137</v>
      </c>
      <c r="C4008" s="18" t="s">
        <v>3490</v>
      </c>
      <c r="D4008" s="610" t="str">
        <f t="shared" si="322"/>
        <v>Фото</v>
      </c>
      <c r="E4008" s="72" t="s">
        <v>351</v>
      </c>
      <c r="F4008" s="65">
        <v>1.8</v>
      </c>
      <c r="G4008" s="48">
        <f t="shared" si="323"/>
        <v>67.14</v>
      </c>
      <c r="H4008" s="75"/>
      <c r="I4008" s="47">
        <f t="shared" si="324"/>
        <v>0</v>
      </c>
      <c r="J4008" s="47" t="s">
        <v>7351</v>
      </c>
      <c r="K4008" s="610"/>
      <c r="L4008" s="3"/>
    </row>
    <row r="4009" spans="1:12">
      <c r="A4009" s="37">
        <v>13734</v>
      </c>
      <c r="B4009" s="23" t="s">
        <v>137</v>
      </c>
      <c r="C4009" s="18" t="s">
        <v>3524</v>
      </c>
      <c r="D4009" s="610" t="str">
        <f t="shared" si="322"/>
        <v>Фото</v>
      </c>
      <c r="E4009" s="72" t="s">
        <v>351</v>
      </c>
      <c r="F4009" s="65">
        <v>1.5</v>
      </c>
      <c r="G4009" s="48">
        <f t="shared" si="323"/>
        <v>55.949999999999996</v>
      </c>
      <c r="H4009" s="75"/>
      <c r="I4009" s="47">
        <f t="shared" si="324"/>
        <v>0</v>
      </c>
      <c r="J4009" s="47" t="s">
        <v>8753</v>
      </c>
      <c r="K4009" s="610"/>
      <c r="L4009" s="3"/>
    </row>
    <row r="4010" spans="1:12">
      <c r="A4010" s="37">
        <v>14519</v>
      </c>
      <c r="B4010" s="23" t="s">
        <v>137</v>
      </c>
      <c r="C4010" s="18" t="s">
        <v>1555</v>
      </c>
      <c r="D4010" s="610" t="str">
        <f t="shared" si="322"/>
        <v>Фото</v>
      </c>
      <c r="E4010" s="72" t="s">
        <v>351</v>
      </c>
      <c r="F4010" s="65">
        <v>14</v>
      </c>
      <c r="G4010" s="48">
        <f t="shared" si="323"/>
        <v>522.19999999999993</v>
      </c>
      <c r="H4010" s="75"/>
      <c r="I4010" s="47">
        <f t="shared" si="324"/>
        <v>0</v>
      </c>
      <c r="J4010" s="47" t="s">
        <v>7349</v>
      </c>
      <c r="K4010" s="610"/>
      <c r="L4010" s="3"/>
    </row>
    <row r="4011" spans="1:12">
      <c r="A4011" s="37">
        <v>14520</v>
      </c>
      <c r="B4011" s="23" t="s">
        <v>137</v>
      </c>
      <c r="C4011" s="18" t="s">
        <v>1558</v>
      </c>
      <c r="D4011" s="610" t="str">
        <f t="shared" si="322"/>
        <v>Фото</v>
      </c>
      <c r="E4011" s="72" t="s">
        <v>351</v>
      </c>
      <c r="F4011" s="65">
        <v>14</v>
      </c>
      <c r="G4011" s="48">
        <f t="shared" si="323"/>
        <v>522.19999999999993</v>
      </c>
      <c r="H4011" s="75"/>
      <c r="I4011" s="47">
        <f t="shared" si="324"/>
        <v>0</v>
      </c>
      <c r="J4011" s="47" t="s">
        <v>7350</v>
      </c>
      <c r="K4011" s="610"/>
      <c r="L4011" s="3"/>
    </row>
    <row r="4012" spans="1:12" ht="17.399999999999999">
      <c r="A4012" s="187"/>
      <c r="B4012" s="388" t="s">
        <v>1693</v>
      </c>
      <c r="C4012" s="188" t="s">
        <v>97</v>
      </c>
      <c r="D4012" s="610"/>
      <c r="E4012" s="254"/>
      <c r="F4012" s="189"/>
      <c r="G4012" s="190"/>
      <c r="H4012" s="191"/>
      <c r="I4012" s="192"/>
      <c r="J4012" s="192" t="e">
        <v>#N/A</v>
      </c>
      <c r="K4012" s="610"/>
      <c r="L4012" s="3"/>
    </row>
    <row r="4013" spans="1:12" ht="150.6" customHeight="1">
      <c r="A4013" s="6"/>
      <c r="C4013" s="100"/>
      <c r="D4013" s="610"/>
      <c r="E4013" s="238"/>
      <c r="F4013" s="104"/>
      <c r="G4013" s="105"/>
      <c r="H4013" s="106"/>
      <c r="I4013" s="107"/>
      <c r="J4013" s="107" t="e">
        <v>#N/A</v>
      </c>
      <c r="K4013" s="610"/>
      <c r="L4013" s="3"/>
    </row>
    <row r="4014" spans="1:12">
      <c r="A4014" s="37">
        <v>11325</v>
      </c>
      <c r="B4014" s="23" t="s">
        <v>137</v>
      </c>
      <c r="C4014" s="18" t="s">
        <v>2209</v>
      </c>
      <c r="D4014" s="610" t="str">
        <f t="shared" si="322"/>
        <v>Фото</v>
      </c>
      <c r="E4014" s="72" t="s">
        <v>351</v>
      </c>
      <c r="F4014" s="49">
        <v>14</v>
      </c>
      <c r="G4014" s="48">
        <f t="shared" ref="G4014:G4045" si="325">I$2*F4014</f>
        <v>522.19999999999993</v>
      </c>
      <c r="H4014" s="75"/>
      <c r="I4014" s="47">
        <f t="shared" ref="I4014:I4045" si="326">F4014*H4014</f>
        <v>0</v>
      </c>
      <c r="J4014" s="47" t="s">
        <v>7356</v>
      </c>
      <c r="K4014" s="610"/>
      <c r="L4014" s="3"/>
    </row>
    <row r="4015" spans="1:12">
      <c r="A4015" s="37">
        <v>11339</v>
      </c>
      <c r="B4015" s="23" t="s">
        <v>137</v>
      </c>
      <c r="C4015" s="18" t="s">
        <v>262</v>
      </c>
      <c r="D4015" s="610" t="str">
        <f t="shared" si="322"/>
        <v>Фото</v>
      </c>
      <c r="E4015" s="72" t="s">
        <v>351</v>
      </c>
      <c r="F4015" s="65">
        <v>3.5</v>
      </c>
      <c r="G4015" s="48">
        <f t="shared" si="325"/>
        <v>130.54999999999998</v>
      </c>
      <c r="H4015" s="75"/>
      <c r="I4015" s="47">
        <f t="shared" si="326"/>
        <v>0</v>
      </c>
      <c r="J4015" s="47" t="s">
        <v>7358</v>
      </c>
      <c r="K4015" s="610"/>
      <c r="L4015" s="3"/>
    </row>
    <row r="4016" spans="1:12">
      <c r="A4016" s="37">
        <v>13803</v>
      </c>
      <c r="B4016" s="23" t="s">
        <v>137</v>
      </c>
      <c r="C4016" s="18" t="s">
        <v>3884</v>
      </c>
      <c r="D4016" s="610" t="str">
        <f t="shared" si="322"/>
        <v>Фото</v>
      </c>
      <c r="E4016" s="72" t="s">
        <v>351</v>
      </c>
      <c r="F4016" s="65">
        <v>3</v>
      </c>
      <c r="G4016" s="48">
        <f t="shared" si="325"/>
        <v>111.89999999999999</v>
      </c>
      <c r="H4016" s="75"/>
      <c r="I4016" s="47">
        <f t="shared" si="326"/>
        <v>0</v>
      </c>
      <c r="J4016" s="47" t="s">
        <v>8781</v>
      </c>
      <c r="K4016" s="610"/>
      <c r="L4016" s="3"/>
    </row>
    <row r="4017" spans="1:12">
      <c r="A4017" s="37">
        <v>14103</v>
      </c>
      <c r="B4017" s="23" t="s">
        <v>137</v>
      </c>
      <c r="C4017" s="18" t="s">
        <v>3209</v>
      </c>
      <c r="D4017" s="610" t="str">
        <f t="shared" si="322"/>
        <v>Фото</v>
      </c>
      <c r="E4017" s="72" t="s">
        <v>351</v>
      </c>
      <c r="F4017" s="65">
        <v>1.3</v>
      </c>
      <c r="G4017" s="48">
        <f t="shared" si="325"/>
        <v>48.489999999999995</v>
      </c>
      <c r="H4017" s="75"/>
      <c r="I4017" s="47">
        <f t="shared" si="326"/>
        <v>0</v>
      </c>
      <c r="J4017" s="47" t="s">
        <v>7359</v>
      </c>
      <c r="K4017" s="610"/>
      <c r="L4017" s="3"/>
    </row>
    <row r="4018" spans="1:12">
      <c r="A4018" s="37">
        <v>14107</v>
      </c>
      <c r="B4018" s="23" t="s">
        <v>137</v>
      </c>
      <c r="C4018" s="18" t="s">
        <v>3341</v>
      </c>
      <c r="D4018" s="610" t="str">
        <f t="shared" si="322"/>
        <v>Фото</v>
      </c>
      <c r="E4018" s="72" t="s">
        <v>351</v>
      </c>
      <c r="F4018" s="65">
        <v>32</v>
      </c>
      <c r="G4018" s="48">
        <f t="shared" si="325"/>
        <v>1193.5999999999999</v>
      </c>
      <c r="H4018" s="75"/>
      <c r="I4018" s="47">
        <f t="shared" si="326"/>
        <v>0</v>
      </c>
      <c r="J4018" s="47" t="s">
        <v>7360</v>
      </c>
      <c r="K4018" s="610"/>
      <c r="L4018" s="3"/>
    </row>
    <row r="4019" spans="1:12">
      <c r="A4019" s="37">
        <v>14111</v>
      </c>
      <c r="B4019" s="23" t="s">
        <v>137</v>
      </c>
      <c r="C4019" s="18" t="s">
        <v>263</v>
      </c>
      <c r="D4019" s="610" t="str">
        <f t="shared" si="322"/>
        <v>Фото</v>
      </c>
      <c r="E4019" s="72" t="s">
        <v>351</v>
      </c>
      <c r="F4019" s="65">
        <v>18</v>
      </c>
      <c r="G4019" s="48">
        <f t="shared" si="325"/>
        <v>671.4</v>
      </c>
      <c r="H4019" s="75"/>
      <c r="I4019" s="47">
        <f t="shared" si="326"/>
        <v>0</v>
      </c>
      <c r="J4019" s="47" t="s">
        <v>7361</v>
      </c>
      <c r="K4019" s="610"/>
      <c r="L4019" s="3"/>
    </row>
    <row r="4020" spans="1:12">
      <c r="A4020" s="37">
        <v>14116</v>
      </c>
      <c r="B4020" s="23" t="s">
        <v>137</v>
      </c>
      <c r="C4020" s="18" t="s">
        <v>3734</v>
      </c>
      <c r="D4020" s="610" t="str">
        <f t="shared" si="322"/>
        <v>Фото</v>
      </c>
      <c r="E4020" s="72" t="s">
        <v>351</v>
      </c>
      <c r="F4020" s="65">
        <v>3</v>
      </c>
      <c r="G4020" s="48">
        <f t="shared" si="325"/>
        <v>111.89999999999999</v>
      </c>
      <c r="H4020" s="75"/>
      <c r="I4020" s="47">
        <f t="shared" si="326"/>
        <v>0</v>
      </c>
      <c r="J4020" s="47" t="s">
        <v>7362</v>
      </c>
      <c r="K4020" s="610"/>
      <c r="L4020" s="3"/>
    </row>
    <row r="4021" spans="1:12">
      <c r="A4021" s="37">
        <v>14121</v>
      </c>
      <c r="B4021" s="23" t="s">
        <v>137</v>
      </c>
      <c r="C4021" s="18" t="s">
        <v>3358</v>
      </c>
      <c r="D4021" s="610" t="str">
        <f t="shared" si="322"/>
        <v>Фото</v>
      </c>
      <c r="E4021" s="72" t="s">
        <v>351</v>
      </c>
      <c r="F4021" s="65">
        <v>2</v>
      </c>
      <c r="G4021" s="48">
        <f t="shared" si="325"/>
        <v>74.599999999999994</v>
      </c>
      <c r="H4021" s="75"/>
      <c r="I4021" s="47">
        <f t="shared" si="326"/>
        <v>0</v>
      </c>
      <c r="J4021" s="47" t="s">
        <v>7363</v>
      </c>
      <c r="K4021" s="610"/>
      <c r="L4021" s="3"/>
    </row>
    <row r="4022" spans="1:12">
      <c r="A4022" s="37">
        <v>12972</v>
      </c>
      <c r="B4022" s="6" t="s">
        <v>3360</v>
      </c>
      <c r="C4022" s="18" t="s">
        <v>3359</v>
      </c>
      <c r="D4022" s="610" t="str">
        <f t="shared" si="322"/>
        <v>Фото</v>
      </c>
      <c r="E4022" s="72" t="s">
        <v>351</v>
      </c>
      <c r="F4022" s="65">
        <v>4</v>
      </c>
      <c r="G4022" s="48">
        <f t="shared" si="325"/>
        <v>149.19999999999999</v>
      </c>
      <c r="H4022" s="75"/>
      <c r="I4022" s="47">
        <f t="shared" si="326"/>
        <v>0</v>
      </c>
      <c r="J4022" s="47" t="s">
        <v>8694</v>
      </c>
      <c r="K4022" s="610"/>
      <c r="L4022" s="3"/>
    </row>
    <row r="4023" spans="1:12">
      <c r="A4023" s="37">
        <v>14217</v>
      </c>
      <c r="B4023" s="23" t="s">
        <v>137</v>
      </c>
      <c r="C4023" s="18" t="s">
        <v>3345</v>
      </c>
      <c r="D4023" s="610" t="str">
        <f t="shared" si="322"/>
        <v>Фото</v>
      </c>
      <c r="E4023" s="72" t="s">
        <v>351</v>
      </c>
      <c r="F4023" s="65">
        <v>4</v>
      </c>
      <c r="G4023" s="48">
        <f t="shared" si="325"/>
        <v>149.19999999999999</v>
      </c>
      <c r="H4023" s="75"/>
      <c r="I4023" s="47">
        <f t="shared" si="326"/>
        <v>0</v>
      </c>
      <c r="J4023" s="47" t="s">
        <v>7376</v>
      </c>
      <c r="K4023" s="610"/>
      <c r="L4023" s="3"/>
    </row>
    <row r="4024" spans="1:12">
      <c r="A4024" s="37">
        <v>14129</v>
      </c>
      <c r="B4024" s="23" t="s">
        <v>137</v>
      </c>
      <c r="C4024" s="18" t="s">
        <v>3352</v>
      </c>
      <c r="D4024" s="610" t="str">
        <f t="shared" si="322"/>
        <v>Фото</v>
      </c>
      <c r="E4024" s="72" t="s">
        <v>351</v>
      </c>
      <c r="F4024" s="65">
        <v>1.8</v>
      </c>
      <c r="G4024" s="48">
        <f t="shared" si="325"/>
        <v>67.14</v>
      </c>
      <c r="H4024" s="75"/>
      <c r="I4024" s="47">
        <f t="shared" si="326"/>
        <v>0</v>
      </c>
      <c r="J4024" s="47" t="s">
        <v>7364</v>
      </c>
      <c r="K4024" s="610"/>
      <c r="L4024" s="3"/>
    </row>
    <row r="4025" spans="1:12">
      <c r="A4025" s="37">
        <v>14134</v>
      </c>
      <c r="B4025" s="23" t="s">
        <v>137</v>
      </c>
      <c r="C4025" s="18" t="s">
        <v>3351</v>
      </c>
      <c r="D4025" s="610" t="str">
        <f t="shared" si="322"/>
        <v>Фото</v>
      </c>
      <c r="E4025" s="72" t="s">
        <v>351</v>
      </c>
      <c r="F4025" s="65">
        <v>4.2</v>
      </c>
      <c r="G4025" s="48">
        <f t="shared" si="325"/>
        <v>156.66</v>
      </c>
      <c r="H4025" s="75"/>
      <c r="I4025" s="47">
        <f t="shared" si="326"/>
        <v>0</v>
      </c>
      <c r="J4025" s="47" t="s">
        <v>7365</v>
      </c>
      <c r="K4025" s="610"/>
      <c r="L4025" s="3"/>
    </row>
    <row r="4026" spans="1:12">
      <c r="A4026" s="37">
        <v>13805</v>
      </c>
      <c r="B4026" s="23" t="s">
        <v>137</v>
      </c>
      <c r="C4026" s="18" t="s">
        <v>3886</v>
      </c>
      <c r="D4026" s="610" t="str">
        <f t="shared" si="322"/>
        <v>Фото</v>
      </c>
      <c r="E4026" s="72" t="s">
        <v>351</v>
      </c>
      <c r="F4026" s="65">
        <v>1.6</v>
      </c>
      <c r="G4026" s="48">
        <f t="shared" si="325"/>
        <v>59.68</v>
      </c>
      <c r="H4026" s="75"/>
      <c r="I4026" s="47">
        <f t="shared" si="326"/>
        <v>0</v>
      </c>
      <c r="J4026" s="47" t="s">
        <v>8783</v>
      </c>
      <c r="K4026" s="610"/>
      <c r="L4026" s="3"/>
    </row>
    <row r="4027" spans="1:12">
      <c r="A4027" s="37">
        <v>13806</v>
      </c>
      <c r="B4027" s="23" t="s">
        <v>137</v>
      </c>
      <c r="C4027" s="18" t="s">
        <v>3887</v>
      </c>
      <c r="D4027" s="610" t="str">
        <f t="shared" si="322"/>
        <v>Фото</v>
      </c>
      <c r="E4027" s="72" t="s">
        <v>351</v>
      </c>
      <c r="F4027" s="65">
        <v>1.6</v>
      </c>
      <c r="G4027" s="48">
        <f t="shared" si="325"/>
        <v>59.68</v>
      </c>
      <c r="H4027" s="75"/>
      <c r="I4027" s="47">
        <f t="shared" si="326"/>
        <v>0</v>
      </c>
      <c r="J4027" s="47" t="s">
        <v>8784</v>
      </c>
      <c r="K4027" s="610"/>
      <c r="L4027" s="3"/>
    </row>
    <row r="4028" spans="1:12">
      <c r="A4028" s="37">
        <v>14149</v>
      </c>
      <c r="B4028" s="23" t="s">
        <v>137</v>
      </c>
      <c r="C4028" s="21" t="s">
        <v>264</v>
      </c>
      <c r="D4028" s="610" t="str">
        <f t="shared" si="322"/>
        <v>Фото</v>
      </c>
      <c r="E4028" s="72" t="s">
        <v>351</v>
      </c>
      <c r="F4028" s="65">
        <v>1.7</v>
      </c>
      <c r="G4028" s="48">
        <f t="shared" si="325"/>
        <v>63.41</v>
      </c>
      <c r="H4028" s="75"/>
      <c r="I4028" s="47">
        <f t="shared" si="326"/>
        <v>0</v>
      </c>
      <c r="J4028" s="47" t="s">
        <v>7366</v>
      </c>
      <c r="K4028" s="610"/>
      <c r="L4028" s="3"/>
    </row>
    <row r="4029" spans="1:12">
      <c r="A4029" s="37">
        <v>14150</v>
      </c>
      <c r="B4029" s="23" t="s">
        <v>137</v>
      </c>
      <c r="C4029" s="21" t="s">
        <v>265</v>
      </c>
      <c r="D4029" s="610" t="str">
        <f t="shared" si="322"/>
        <v>Фото</v>
      </c>
      <c r="E4029" s="72" t="s">
        <v>351</v>
      </c>
      <c r="F4029" s="65">
        <v>4</v>
      </c>
      <c r="G4029" s="48">
        <f t="shared" si="325"/>
        <v>149.19999999999999</v>
      </c>
      <c r="H4029" s="75"/>
      <c r="I4029" s="47">
        <f t="shared" si="326"/>
        <v>0</v>
      </c>
      <c r="J4029" s="47" t="s">
        <v>7367</v>
      </c>
      <c r="K4029" s="610"/>
      <c r="L4029" s="3"/>
    </row>
    <row r="4030" spans="1:12">
      <c r="A4030" s="37">
        <v>14158</v>
      </c>
      <c r="B4030" s="23" t="s">
        <v>137</v>
      </c>
      <c r="C4030" s="18" t="s">
        <v>3731</v>
      </c>
      <c r="D4030" s="610" t="str">
        <f t="shared" si="322"/>
        <v>Фото</v>
      </c>
      <c r="E4030" s="72" t="s">
        <v>351</v>
      </c>
      <c r="F4030" s="65">
        <v>2</v>
      </c>
      <c r="G4030" s="48">
        <f t="shared" si="325"/>
        <v>74.599999999999994</v>
      </c>
      <c r="H4030" s="75"/>
      <c r="I4030" s="47">
        <f t="shared" si="326"/>
        <v>0</v>
      </c>
      <c r="J4030" s="47" t="s">
        <v>7368</v>
      </c>
      <c r="K4030" s="610"/>
    </row>
    <row r="4031" spans="1:12">
      <c r="A4031" s="37">
        <v>14163</v>
      </c>
      <c r="B4031" s="23" t="s">
        <v>137</v>
      </c>
      <c r="C4031" s="18" t="s">
        <v>3279</v>
      </c>
      <c r="D4031" s="610" t="str">
        <f t="shared" si="322"/>
        <v>Фото</v>
      </c>
      <c r="E4031" s="72" t="s">
        <v>351</v>
      </c>
      <c r="F4031" s="65">
        <v>22</v>
      </c>
      <c r="G4031" s="48">
        <f t="shared" si="325"/>
        <v>820.59999999999991</v>
      </c>
      <c r="H4031" s="75"/>
      <c r="I4031" s="47">
        <f t="shared" si="326"/>
        <v>0</v>
      </c>
      <c r="J4031" s="47" t="s">
        <v>7369</v>
      </c>
      <c r="K4031" s="610"/>
      <c r="L4031" s="3"/>
    </row>
    <row r="4032" spans="1:12">
      <c r="A4032" s="37">
        <v>14185</v>
      </c>
      <c r="B4032" s="23" t="s">
        <v>137</v>
      </c>
      <c r="C4032" s="18" t="s">
        <v>1925</v>
      </c>
      <c r="D4032" s="610" t="str">
        <f t="shared" si="322"/>
        <v>Фото</v>
      </c>
      <c r="E4032" s="72" t="s">
        <v>351</v>
      </c>
      <c r="F4032" s="65">
        <v>1</v>
      </c>
      <c r="G4032" s="48">
        <f t="shared" si="325"/>
        <v>37.299999999999997</v>
      </c>
      <c r="H4032" s="75"/>
      <c r="I4032" s="47">
        <f t="shared" si="326"/>
        <v>0</v>
      </c>
      <c r="J4032" s="47" t="s">
        <v>7373</v>
      </c>
      <c r="K4032" s="610"/>
      <c r="L4032" s="3"/>
    </row>
    <row r="4033" spans="1:12">
      <c r="A4033" s="37">
        <v>14183</v>
      </c>
      <c r="B4033" s="23" t="s">
        <v>137</v>
      </c>
      <c r="C4033" s="18" t="s">
        <v>1923</v>
      </c>
      <c r="D4033" s="610" t="str">
        <f t="shared" si="322"/>
        <v>Фото</v>
      </c>
      <c r="E4033" s="72" t="s">
        <v>351</v>
      </c>
      <c r="F4033" s="65">
        <v>1</v>
      </c>
      <c r="G4033" s="48">
        <f t="shared" si="325"/>
        <v>37.299999999999997</v>
      </c>
      <c r="H4033" s="75"/>
      <c r="I4033" s="47">
        <f t="shared" si="326"/>
        <v>0</v>
      </c>
      <c r="J4033" s="47" t="s">
        <v>7371</v>
      </c>
      <c r="K4033" s="610"/>
      <c r="L4033" s="3"/>
    </row>
    <row r="4034" spans="1:12">
      <c r="A4034" s="37">
        <v>14184</v>
      </c>
      <c r="B4034" s="23" t="s">
        <v>137</v>
      </c>
      <c r="C4034" s="18" t="s">
        <v>1924</v>
      </c>
      <c r="D4034" s="610" t="str">
        <f t="shared" si="322"/>
        <v>Фото</v>
      </c>
      <c r="E4034" s="72" t="s">
        <v>351</v>
      </c>
      <c r="F4034" s="65">
        <v>1</v>
      </c>
      <c r="G4034" s="48">
        <f t="shared" si="325"/>
        <v>37.299999999999997</v>
      </c>
      <c r="H4034" s="75"/>
      <c r="I4034" s="47">
        <f t="shared" si="326"/>
        <v>0</v>
      </c>
      <c r="J4034" s="47" t="s">
        <v>7372</v>
      </c>
      <c r="K4034" s="610"/>
      <c r="L4034" s="3"/>
    </row>
    <row r="4035" spans="1:12">
      <c r="A4035" s="37">
        <v>40650</v>
      </c>
      <c r="B4035" s="23" t="s">
        <v>137</v>
      </c>
      <c r="C4035" s="18" t="s">
        <v>3865</v>
      </c>
      <c r="D4035" s="610" t="str">
        <f t="shared" si="322"/>
        <v>Фото</v>
      </c>
      <c r="E4035" s="72" t="s">
        <v>351</v>
      </c>
      <c r="F4035" s="65">
        <v>4.5</v>
      </c>
      <c r="G4035" s="48">
        <f t="shared" si="325"/>
        <v>167.85</v>
      </c>
      <c r="H4035" s="75"/>
      <c r="I4035" s="47">
        <f t="shared" si="326"/>
        <v>0</v>
      </c>
      <c r="J4035" s="47" t="s">
        <v>7396</v>
      </c>
      <c r="K4035" s="610"/>
      <c r="L4035" s="3"/>
    </row>
    <row r="4036" spans="1:12">
      <c r="A4036" s="37">
        <v>11330</v>
      </c>
      <c r="B4036" s="23" t="s">
        <v>137</v>
      </c>
      <c r="C4036" s="18" t="s">
        <v>3169</v>
      </c>
      <c r="D4036" s="610" t="str">
        <f t="shared" si="322"/>
        <v>Фото</v>
      </c>
      <c r="E4036" s="72" t="s">
        <v>351</v>
      </c>
      <c r="F4036" s="65">
        <v>8.5</v>
      </c>
      <c r="G4036" s="48">
        <f t="shared" si="325"/>
        <v>317.04999999999995</v>
      </c>
      <c r="H4036" s="75"/>
      <c r="I4036" s="47">
        <f t="shared" si="326"/>
        <v>0</v>
      </c>
      <c r="J4036" s="47" t="s">
        <v>7357</v>
      </c>
      <c r="K4036" s="610"/>
      <c r="L4036" s="3"/>
    </row>
    <row r="4037" spans="1:12">
      <c r="A4037" s="37">
        <v>14202</v>
      </c>
      <c r="B4037" s="23" t="s">
        <v>137</v>
      </c>
      <c r="C4037" s="18" t="s">
        <v>266</v>
      </c>
      <c r="D4037" s="610" t="str">
        <f t="shared" si="322"/>
        <v>Фото</v>
      </c>
      <c r="E4037" s="484" t="s">
        <v>351</v>
      </c>
      <c r="F4037" s="65">
        <v>38</v>
      </c>
      <c r="G4037" s="48">
        <f t="shared" si="325"/>
        <v>1417.3999999999999</v>
      </c>
      <c r="H4037" s="75"/>
      <c r="I4037" s="47">
        <f t="shared" si="326"/>
        <v>0</v>
      </c>
      <c r="J4037" s="47" t="s">
        <v>7374</v>
      </c>
      <c r="K4037" s="610"/>
      <c r="L4037" s="3"/>
    </row>
    <row r="4038" spans="1:12">
      <c r="A4038" s="37">
        <v>13802</v>
      </c>
      <c r="B4038" s="23" t="s">
        <v>137</v>
      </c>
      <c r="C4038" s="18" t="s">
        <v>3883</v>
      </c>
      <c r="D4038" s="610" t="str">
        <f t="shared" si="322"/>
        <v>Фото</v>
      </c>
      <c r="E4038" s="72" t="s">
        <v>351</v>
      </c>
      <c r="F4038" s="65">
        <v>3.7</v>
      </c>
      <c r="G4038" s="48">
        <f t="shared" si="325"/>
        <v>138.01</v>
      </c>
      <c r="H4038" s="75"/>
      <c r="I4038" s="47">
        <f t="shared" si="326"/>
        <v>0</v>
      </c>
      <c r="J4038" s="47" t="s">
        <v>8780</v>
      </c>
      <c r="K4038" s="610"/>
      <c r="L4038" s="3"/>
    </row>
    <row r="4039" spans="1:12">
      <c r="A4039" s="37">
        <v>14209</v>
      </c>
      <c r="B4039" s="6" t="s">
        <v>3278</v>
      </c>
      <c r="C4039" s="18" t="s">
        <v>3277</v>
      </c>
      <c r="D4039" s="610" t="str">
        <f t="shared" ref="D4039:D4102" si="327">HYPERLINK(J4039,"Фото")</f>
        <v>Фото</v>
      </c>
      <c r="E4039" s="72" t="s">
        <v>351</v>
      </c>
      <c r="F4039" s="65">
        <v>1.1000000000000001</v>
      </c>
      <c r="G4039" s="48">
        <f t="shared" si="325"/>
        <v>41.03</v>
      </c>
      <c r="H4039" s="75"/>
      <c r="I4039" s="47">
        <f t="shared" si="326"/>
        <v>0</v>
      </c>
      <c r="J4039" s="47" t="s">
        <v>7375</v>
      </c>
      <c r="K4039" s="610"/>
      <c r="L4039" s="3"/>
    </row>
    <row r="4040" spans="1:12">
      <c r="A4040" s="37">
        <v>14219</v>
      </c>
      <c r="B4040" s="23" t="s">
        <v>137</v>
      </c>
      <c r="C4040" s="18" t="s">
        <v>3346</v>
      </c>
      <c r="D4040" s="610" t="str">
        <f t="shared" si="327"/>
        <v>Фото</v>
      </c>
      <c r="E4040" s="72" t="s">
        <v>351</v>
      </c>
      <c r="F4040" s="65">
        <v>2.5</v>
      </c>
      <c r="G4040" s="48">
        <f t="shared" si="325"/>
        <v>93.25</v>
      </c>
      <c r="H4040" s="75"/>
      <c r="I4040" s="47">
        <f t="shared" si="326"/>
        <v>0</v>
      </c>
      <c r="J4040" s="47" t="s">
        <v>7377</v>
      </c>
      <c r="K4040" s="610"/>
      <c r="L4040" s="3"/>
    </row>
    <row r="4041" spans="1:12">
      <c r="A4041" s="37">
        <v>14229</v>
      </c>
      <c r="B4041" s="23" t="s">
        <v>137</v>
      </c>
      <c r="C4041" s="18" t="s">
        <v>3491</v>
      </c>
      <c r="D4041" s="610" t="str">
        <f t="shared" si="327"/>
        <v>Фото</v>
      </c>
      <c r="E4041" s="72" t="s">
        <v>351</v>
      </c>
      <c r="F4041" s="65">
        <v>0.5</v>
      </c>
      <c r="G4041" s="48">
        <f t="shared" si="325"/>
        <v>18.649999999999999</v>
      </c>
      <c r="H4041" s="75"/>
      <c r="I4041" s="47">
        <f t="shared" si="326"/>
        <v>0</v>
      </c>
      <c r="J4041" s="47" t="s">
        <v>7378</v>
      </c>
      <c r="K4041" s="610"/>
      <c r="L4041" s="3"/>
    </row>
    <row r="4042" spans="1:12">
      <c r="A4042" s="37">
        <v>40657</v>
      </c>
      <c r="B4042" s="458" t="s">
        <v>137</v>
      </c>
      <c r="C4042" s="21" t="s">
        <v>4253</v>
      </c>
      <c r="D4042" s="610" t="str">
        <f t="shared" si="327"/>
        <v>Фото</v>
      </c>
      <c r="E4042" s="484" t="s">
        <v>351</v>
      </c>
      <c r="F4042" s="65">
        <v>5</v>
      </c>
      <c r="G4042" s="48">
        <f t="shared" si="325"/>
        <v>186.5</v>
      </c>
      <c r="H4042" s="75"/>
      <c r="I4042" s="47">
        <f t="shared" si="326"/>
        <v>0</v>
      </c>
      <c r="J4042" s="47" t="s">
        <v>7397</v>
      </c>
      <c r="K4042" s="610"/>
      <c r="L4042" s="3"/>
    </row>
    <row r="4043" spans="1:12">
      <c r="A4043" s="37">
        <v>40658</v>
      </c>
      <c r="B4043" s="458" t="s">
        <v>137</v>
      </c>
      <c r="C4043" s="21" t="s">
        <v>4252</v>
      </c>
      <c r="D4043" s="610" t="str">
        <f t="shared" si="327"/>
        <v>Фото</v>
      </c>
      <c r="E4043" s="72" t="s">
        <v>351</v>
      </c>
      <c r="F4043" s="65">
        <v>5</v>
      </c>
      <c r="G4043" s="48">
        <f t="shared" si="325"/>
        <v>186.5</v>
      </c>
      <c r="H4043" s="75"/>
      <c r="I4043" s="47">
        <f t="shared" si="326"/>
        <v>0</v>
      </c>
      <c r="J4043" s="47" t="s">
        <v>7398</v>
      </c>
      <c r="K4043" s="610"/>
      <c r="L4043" s="3"/>
    </row>
    <row r="4044" spans="1:12">
      <c r="A4044" s="37">
        <v>40659</v>
      </c>
      <c r="B4044" s="458" t="s">
        <v>137</v>
      </c>
      <c r="C4044" s="21" t="s">
        <v>4251</v>
      </c>
      <c r="D4044" s="610" t="str">
        <f t="shared" si="327"/>
        <v>Фото</v>
      </c>
      <c r="E4044" s="484" t="s">
        <v>351</v>
      </c>
      <c r="F4044" s="65">
        <v>5</v>
      </c>
      <c r="G4044" s="48">
        <f t="shared" si="325"/>
        <v>186.5</v>
      </c>
      <c r="H4044" s="75"/>
      <c r="I4044" s="47">
        <f t="shared" si="326"/>
        <v>0</v>
      </c>
      <c r="J4044" s="47" t="s">
        <v>7399</v>
      </c>
      <c r="K4044" s="610"/>
      <c r="L4044" s="3"/>
    </row>
    <row r="4045" spans="1:12">
      <c r="A4045" s="37">
        <v>40660</v>
      </c>
      <c r="B4045" s="458" t="s">
        <v>137</v>
      </c>
      <c r="C4045" s="21" t="s">
        <v>4250</v>
      </c>
      <c r="D4045" s="610" t="str">
        <f t="shared" si="327"/>
        <v>Фото</v>
      </c>
      <c r="E4045" s="484" t="s">
        <v>351</v>
      </c>
      <c r="F4045" s="65">
        <v>5</v>
      </c>
      <c r="G4045" s="48">
        <f t="shared" si="325"/>
        <v>186.5</v>
      </c>
      <c r="H4045" s="75"/>
      <c r="I4045" s="47">
        <f t="shared" si="326"/>
        <v>0</v>
      </c>
      <c r="J4045" s="47" t="s">
        <v>7400</v>
      </c>
      <c r="K4045" s="610"/>
      <c r="L4045" s="3"/>
    </row>
    <row r="4046" spans="1:12">
      <c r="A4046" s="37">
        <v>40661</v>
      </c>
      <c r="B4046" s="458" t="s">
        <v>137</v>
      </c>
      <c r="C4046" s="21" t="s">
        <v>4249</v>
      </c>
      <c r="D4046" s="610" t="str">
        <f t="shared" si="327"/>
        <v>Фото</v>
      </c>
      <c r="E4046" s="72" t="s">
        <v>351</v>
      </c>
      <c r="F4046" s="65">
        <v>5</v>
      </c>
      <c r="G4046" s="48">
        <f t="shared" ref="G4046:G4072" si="328">I$2*F4046</f>
        <v>186.5</v>
      </c>
      <c r="H4046" s="75"/>
      <c r="I4046" s="47">
        <f t="shared" ref="I4046:I4072" si="329">F4046*H4046</f>
        <v>0</v>
      </c>
      <c r="J4046" s="47" t="s">
        <v>7401</v>
      </c>
      <c r="K4046" s="610"/>
      <c r="L4046" s="3"/>
    </row>
    <row r="4047" spans="1:12">
      <c r="A4047" s="37">
        <v>40662</v>
      </c>
      <c r="B4047" s="458" t="s">
        <v>137</v>
      </c>
      <c r="C4047" s="21" t="s">
        <v>4248</v>
      </c>
      <c r="D4047" s="610" t="str">
        <f t="shared" si="327"/>
        <v>Фото</v>
      </c>
      <c r="E4047" s="571" t="s">
        <v>134</v>
      </c>
      <c r="F4047" s="65">
        <v>5</v>
      </c>
      <c r="G4047" s="48">
        <f t="shared" si="328"/>
        <v>186.5</v>
      </c>
      <c r="H4047" s="75"/>
      <c r="I4047" s="47">
        <f t="shared" si="329"/>
        <v>0</v>
      </c>
      <c r="J4047" s="47" t="s">
        <v>7402</v>
      </c>
      <c r="K4047" s="610"/>
      <c r="L4047" s="3"/>
    </row>
    <row r="4048" spans="1:12">
      <c r="A4048" s="37">
        <v>14288</v>
      </c>
      <c r="B4048" s="6" t="s">
        <v>148</v>
      </c>
      <c r="C4048" s="18" t="s">
        <v>2155</v>
      </c>
      <c r="D4048" s="610" t="str">
        <f t="shared" si="327"/>
        <v>Фото</v>
      </c>
      <c r="E4048" s="72" t="s">
        <v>351</v>
      </c>
      <c r="F4048" s="65">
        <v>3.5</v>
      </c>
      <c r="G4048" s="48">
        <f t="shared" si="328"/>
        <v>130.54999999999998</v>
      </c>
      <c r="H4048" s="75"/>
      <c r="I4048" s="47">
        <f t="shared" si="329"/>
        <v>0</v>
      </c>
      <c r="J4048" s="47" t="s">
        <v>7381</v>
      </c>
      <c r="K4048" s="610"/>
      <c r="L4048" s="3"/>
    </row>
    <row r="4049" spans="1:12">
      <c r="A4049" s="37">
        <v>14286</v>
      </c>
      <c r="B4049" s="6" t="s">
        <v>148</v>
      </c>
      <c r="C4049" s="18" t="s">
        <v>2156</v>
      </c>
      <c r="D4049" s="610" t="str">
        <f t="shared" si="327"/>
        <v>Фото</v>
      </c>
      <c r="E4049" s="72" t="s">
        <v>351</v>
      </c>
      <c r="F4049" s="65">
        <v>3.5</v>
      </c>
      <c r="G4049" s="48">
        <f t="shared" si="328"/>
        <v>130.54999999999998</v>
      </c>
      <c r="H4049" s="75"/>
      <c r="I4049" s="47">
        <f t="shared" si="329"/>
        <v>0</v>
      </c>
      <c r="J4049" s="47" t="s">
        <v>7379</v>
      </c>
      <c r="K4049" s="610"/>
      <c r="L4049" s="3"/>
    </row>
    <row r="4050" spans="1:12">
      <c r="A4050" s="37">
        <v>14290</v>
      </c>
      <c r="B4050" s="6" t="s">
        <v>148</v>
      </c>
      <c r="C4050" s="18" t="s">
        <v>2157</v>
      </c>
      <c r="D4050" s="610" t="str">
        <f t="shared" si="327"/>
        <v>Фото</v>
      </c>
      <c r="E4050" s="72" t="s">
        <v>351</v>
      </c>
      <c r="F4050" s="65">
        <v>3.5</v>
      </c>
      <c r="G4050" s="48">
        <f t="shared" si="328"/>
        <v>130.54999999999998</v>
      </c>
      <c r="H4050" s="75"/>
      <c r="I4050" s="47">
        <f t="shared" si="329"/>
        <v>0</v>
      </c>
      <c r="J4050" s="47" t="s">
        <v>7383</v>
      </c>
      <c r="K4050" s="610"/>
      <c r="L4050" s="3"/>
    </row>
    <row r="4051" spans="1:12">
      <c r="A4051" s="37">
        <v>14291</v>
      </c>
      <c r="B4051" s="6" t="s">
        <v>148</v>
      </c>
      <c r="C4051" s="21" t="s">
        <v>4254</v>
      </c>
      <c r="D4051" s="610" t="str">
        <f t="shared" si="327"/>
        <v>Фото</v>
      </c>
      <c r="E4051" s="72" t="s">
        <v>351</v>
      </c>
      <c r="F4051" s="65">
        <v>3.5</v>
      </c>
      <c r="G4051" s="48">
        <f t="shared" si="328"/>
        <v>130.54999999999998</v>
      </c>
      <c r="H4051" s="75"/>
      <c r="I4051" s="47">
        <f t="shared" si="329"/>
        <v>0</v>
      </c>
      <c r="J4051" s="47" t="s">
        <v>7384</v>
      </c>
      <c r="K4051" s="610"/>
      <c r="L4051" s="3"/>
    </row>
    <row r="4052" spans="1:12">
      <c r="A4052" s="37">
        <v>14289</v>
      </c>
      <c r="B4052" s="6" t="s">
        <v>148</v>
      </c>
      <c r="C4052" s="21" t="s">
        <v>2158</v>
      </c>
      <c r="D4052" s="610" t="str">
        <f t="shared" si="327"/>
        <v>Фото</v>
      </c>
      <c r="E4052" s="72" t="s">
        <v>351</v>
      </c>
      <c r="F4052" s="65">
        <v>3.5</v>
      </c>
      <c r="G4052" s="48">
        <f t="shared" si="328"/>
        <v>130.54999999999998</v>
      </c>
      <c r="H4052" s="75"/>
      <c r="I4052" s="47">
        <f t="shared" si="329"/>
        <v>0</v>
      </c>
      <c r="J4052" s="47" t="s">
        <v>7382</v>
      </c>
      <c r="K4052" s="610"/>
      <c r="L4052" s="3"/>
    </row>
    <row r="4053" spans="1:12">
      <c r="A4053" s="37">
        <v>14287</v>
      </c>
      <c r="B4053" s="6" t="s">
        <v>148</v>
      </c>
      <c r="C4053" s="21" t="s">
        <v>2159</v>
      </c>
      <c r="D4053" s="610" t="str">
        <f t="shared" si="327"/>
        <v>Фото</v>
      </c>
      <c r="E4053" s="72" t="s">
        <v>351</v>
      </c>
      <c r="F4053" s="65">
        <v>3.5</v>
      </c>
      <c r="G4053" s="48">
        <f t="shared" si="328"/>
        <v>130.54999999999998</v>
      </c>
      <c r="H4053" s="75"/>
      <c r="I4053" s="47">
        <f t="shared" si="329"/>
        <v>0</v>
      </c>
      <c r="J4053" s="47" t="s">
        <v>7380</v>
      </c>
      <c r="K4053" s="610"/>
      <c r="L4053" s="3"/>
    </row>
    <row r="4054" spans="1:12">
      <c r="A4054" s="37">
        <v>14292</v>
      </c>
      <c r="B4054" s="6" t="s">
        <v>148</v>
      </c>
      <c r="C4054" s="21" t="s">
        <v>2160</v>
      </c>
      <c r="D4054" s="610" t="str">
        <f t="shared" si="327"/>
        <v>Фото</v>
      </c>
      <c r="E4054" s="72" t="s">
        <v>351</v>
      </c>
      <c r="F4054" s="65">
        <v>3.5</v>
      </c>
      <c r="G4054" s="48">
        <f t="shared" si="328"/>
        <v>130.54999999999998</v>
      </c>
      <c r="H4054" s="75"/>
      <c r="I4054" s="47">
        <f t="shared" si="329"/>
        <v>0</v>
      </c>
      <c r="J4054" s="47" t="s">
        <v>7385</v>
      </c>
      <c r="K4054" s="610"/>
      <c r="L4054" s="3"/>
    </row>
    <row r="4055" spans="1:12">
      <c r="A4055" s="37">
        <v>14498</v>
      </c>
      <c r="B4055" s="23" t="s">
        <v>137</v>
      </c>
      <c r="C4055" s="18" t="s">
        <v>3303</v>
      </c>
      <c r="D4055" s="610" t="str">
        <f t="shared" si="327"/>
        <v>Фото</v>
      </c>
      <c r="E4055" s="72" t="s">
        <v>351</v>
      </c>
      <c r="F4055" s="65">
        <v>27</v>
      </c>
      <c r="G4055" s="48">
        <f t="shared" si="328"/>
        <v>1007.0999999999999</v>
      </c>
      <c r="H4055" s="75"/>
      <c r="I4055" s="47">
        <f t="shared" si="329"/>
        <v>0</v>
      </c>
      <c r="J4055" s="47" t="s">
        <v>7393</v>
      </c>
      <c r="K4055" s="610"/>
      <c r="L4055" s="3"/>
    </row>
    <row r="4056" spans="1:12">
      <c r="A4056" s="37">
        <v>14309</v>
      </c>
      <c r="B4056" s="23" t="s">
        <v>137</v>
      </c>
      <c r="C4056" s="18" t="s">
        <v>3350</v>
      </c>
      <c r="D4056" s="610" t="str">
        <f t="shared" si="327"/>
        <v>Фото</v>
      </c>
      <c r="E4056" s="72" t="s">
        <v>351</v>
      </c>
      <c r="F4056" s="65">
        <v>5</v>
      </c>
      <c r="G4056" s="48">
        <f t="shared" si="328"/>
        <v>186.5</v>
      </c>
      <c r="H4056" s="75"/>
      <c r="I4056" s="47">
        <f t="shared" si="329"/>
        <v>0</v>
      </c>
      <c r="J4056" s="47" t="s">
        <v>7386</v>
      </c>
      <c r="K4056" s="610"/>
      <c r="L4056" s="3"/>
    </row>
    <row r="4057" spans="1:12">
      <c r="A4057" s="37">
        <v>14209</v>
      </c>
      <c r="B4057" s="6" t="s">
        <v>3278</v>
      </c>
      <c r="C4057" s="18" t="s">
        <v>3277</v>
      </c>
      <c r="D4057" s="610" t="str">
        <f t="shared" si="327"/>
        <v>Фото</v>
      </c>
      <c r="E4057" s="72" t="s">
        <v>351</v>
      </c>
      <c r="F4057" s="65">
        <v>1.1000000000000001</v>
      </c>
      <c r="G4057" s="48">
        <f t="shared" si="328"/>
        <v>41.03</v>
      </c>
      <c r="H4057" s="75"/>
      <c r="I4057" s="47">
        <f t="shared" si="329"/>
        <v>0</v>
      </c>
      <c r="J4057" s="47" t="s">
        <v>7375</v>
      </c>
      <c r="K4057" s="610"/>
      <c r="L4057" s="3"/>
    </row>
    <row r="4058" spans="1:12">
      <c r="A4058" s="37">
        <v>12971</v>
      </c>
      <c r="B4058" s="6" t="s">
        <v>3278</v>
      </c>
      <c r="C4058" s="18" t="s">
        <v>3342</v>
      </c>
      <c r="D4058" s="610" t="str">
        <f t="shared" si="327"/>
        <v>Фото</v>
      </c>
      <c r="E4058" s="72" t="s">
        <v>351</v>
      </c>
      <c r="F4058" s="65">
        <v>2.2999999999999998</v>
      </c>
      <c r="G4058" s="48">
        <f t="shared" si="328"/>
        <v>85.789999999999992</v>
      </c>
      <c r="H4058" s="75"/>
      <c r="I4058" s="47">
        <f t="shared" si="329"/>
        <v>0</v>
      </c>
      <c r="J4058" s="47" t="s">
        <v>8693</v>
      </c>
      <c r="K4058" s="610"/>
      <c r="L4058" s="3"/>
    </row>
    <row r="4059" spans="1:12">
      <c r="A4059" s="37">
        <v>14336</v>
      </c>
      <c r="B4059" s="23" t="s">
        <v>137</v>
      </c>
      <c r="C4059" s="18" t="s">
        <v>3343</v>
      </c>
      <c r="D4059" s="610" t="str">
        <f t="shared" si="327"/>
        <v>Фото</v>
      </c>
      <c r="E4059" s="72" t="s">
        <v>351</v>
      </c>
      <c r="F4059" s="65">
        <v>1.8</v>
      </c>
      <c r="G4059" s="48">
        <f t="shared" si="328"/>
        <v>67.14</v>
      </c>
      <c r="H4059" s="75"/>
      <c r="I4059" s="47">
        <f t="shared" si="329"/>
        <v>0</v>
      </c>
      <c r="J4059" s="47" t="s">
        <v>7387</v>
      </c>
      <c r="K4059" s="610"/>
      <c r="L4059" s="3"/>
    </row>
    <row r="4060" spans="1:12">
      <c r="A4060" s="37">
        <v>13804</v>
      </c>
      <c r="B4060" s="23" t="s">
        <v>137</v>
      </c>
      <c r="C4060" s="18" t="s">
        <v>3885</v>
      </c>
      <c r="D4060" s="610" t="str">
        <f t="shared" si="327"/>
        <v>Фото</v>
      </c>
      <c r="E4060" s="72" t="s">
        <v>351</v>
      </c>
      <c r="F4060" s="65">
        <v>2</v>
      </c>
      <c r="G4060" s="48">
        <f t="shared" si="328"/>
        <v>74.599999999999994</v>
      </c>
      <c r="H4060" s="75"/>
      <c r="I4060" s="47">
        <f t="shared" si="329"/>
        <v>0</v>
      </c>
      <c r="J4060" s="47" t="s">
        <v>8782</v>
      </c>
      <c r="K4060" s="610"/>
      <c r="L4060" s="3"/>
    </row>
    <row r="4061" spans="1:12">
      <c r="A4061" s="37">
        <v>11187</v>
      </c>
      <c r="B4061" s="2" t="s">
        <v>137</v>
      </c>
      <c r="C4061" s="18" t="s">
        <v>3864</v>
      </c>
      <c r="D4061" s="610" t="str">
        <f t="shared" si="327"/>
        <v>Фото</v>
      </c>
      <c r="E4061" s="72" t="s">
        <v>351</v>
      </c>
      <c r="F4061" s="65">
        <v>1.3</v>
      </c>
      <c r="G4061" s="48">
        <f t="shared" si="328"/>
        <v>48.489999999999995</v>
      </c>
      <c r="H4061" s="75"/>
      <c r="I4061" s="47">
        <f t="shared" si="329"/>
        <v>0</v>
      </c>
      <c r="J4061" s="47" t="s">
        <v>7355</v>
      </c>
      <c r="K4061" s="610"/>
      <c r="L4061" s="3"/>
    </row>
    <row r="4062" spans="1:12">
      <c r="A4062" s="37">
        <v>13809</v>
      </c>
      <c r="B4062" s="2" t="s">
        <v>137</v>
      </c>
      <c r="C4062" s="18" t="s">
        <v>3889</v>
      </c>
      <c r="D4062" s="610" t="str">
        <f t="shared" si="327"/>
        <v>Фото</v>
      </c>
      <c r="E4062" s="72" t="s">
        <v>351</v>
      </c>
      <c r="F4062" s="65">
        <v>0.4</v>
      </c>
      <c r="G4062" s="48">
        <f t="shared" si="328"/>
        <v>14.92</v>
      </c>
      <c r="H4062" s="75"/>
      <c r="I4062" s="47">
        <f t="shared" si="329"/>
        <v>0</v>
      </c>
      <c r="J4062" s="47" t="s">
        <v>8786</v>
      </c>
      <c r="K4062" s="610"/>
      <c r="L4062" s="3"/>
    </row>
    <row r="4063" spans="1:12">
      <c r="A4063" s="37">
        <v>14449</v>
      </c>
      <c r="B4063" s="23" t="s">
        <v>137</v>
      </c>
      <c r="C4063" s="18" t="s">
        <v>3872</v>
      </c>
      <c r="D4063" s="610" t="str">
        <f t="shared" si="327"/>
        <v>Фото</v>
      </c>
      <c r="E4063" s="72" t="s">
        <v>351</v>
      </c>
      <c r="F4063" s="65">
        <v>3.2</v>
      </c>
      <c r="G4063" s="48">
        <f t="shared" si="328"/>
        <v>119.36</v>
      </c>
      <c r="H4063" s="75"/>
      <c r="I4063" s="47">
        <f t="shared" si="329"/>
        <v>0</v>
      </c>
      <c r="J4063" s="47" t="s">
        <v>7388</v>
      </c>
      <c r="K4063" s="610"/>
      <c r="L4063" s="3"/>
    </row>
    <row r="4064" spans="1:12">
      <c r="A4064" s="37">
        <v>14456</v>
      </c>
      <c r="B4064" s="23" t="s">
        <v>137</v>
      </c>
      <c r="C4064" s="18" t="s">
        <v>3897</v>
      </c>
      <c r="D4064" s="610" t="str">
        <f t="shared" si="327"/>
        <v>Фото</v>
      </c>
      <c r="E4064" s="72" t="s">
        <v>351</v>
      </c>
      <c r="F4064" s="65">
        <v>6</v>
      </c>
      <c r="G4064" s="48">
        <f t="shared" si="328"/>
        <v>223.79999999999998</v>
      </c>
      <c r="H4064" s="75"/>
      <c r="I4064" s="47">
        <f t="shared" si="329"/>
        <v>0</v>
      </c>
      <c r="J4064" s="47" t="s">
        <v>7389</v>
      </c>
      <c r="K4064" s="610"/>
      <c r="L4064" s="3"/>
    </row>
    <row r="4065" spans="1:12">
      <c r="A4065" s="37">
        <v>13808</v>
      </c>
      <c r="B4065" s="23" t="s">
        <v>137</v>
      </c>
      <c r="C4065" s="18" t="s">
        <v>3888</v>
      </c>
      <c r="D4065" s="610" t="str">
        <f t="shared" si="327"/>
        <v>Фото</v>
      </c>
      <c r="E4065" s="72" t="s">
        <v>351</v>
      </c>
      <c r="F4065" s="65">
        <v>0.8</v>
      </c>
      <c r="G4065" s="48">
        <f t="shared" si="328"/>
        <v>29.84</v>
      </c>
      <c r="H4065" s="75"/>
      <c r="I4065" s="47">
        <f t="shared" si="329"/>
        <v>0</v>
      </c>
      <c r="J4065" s="47" t="s">
        <v>8785</v>
      </c>
      <c r="K4065" s="610"/>
      <c r="L4065" s="3"/>
    </row>
    <row r="4066" spans="1:12">
      <c r="A4066" s="37">
        <v>14174</v>
      </c>
      <c r="B4066" s="23" t="s">
        <v>137</v>
      </c>
      <c r="C4066" s="18" t="s">
        <v>3349</v>
      </c>
      <c r="D4066" s="610" t="str">
        <f t="shared" si="327"/>
        <v>Фото</v>
      </c>
      <c r="E4066" s="72" t="s">
        <v>351</v>
      </c>
      <c r="F4066" s="65">
        <v>5.2</v>
      </c>
      <c r="G4066" s="48">
        <f t="shared" si="328"/>
        <v>193.95999999999998</v>
      </c>
      <c r="H4066" s="75"/>
      <c r="I4066" s="47">
        <f t="shared" si="329"/>
        <v>0</v>
      </c>
      <c r="J4066" s="47" t="s">
        <v>7370</v>
      </c>
      <c r="K4066" s="610"/>
      <c r="L4066" s="3"/>
    </row>
    <row r="4067" spans="1:12">
      <c r="A4067" s="37">
        <v>14472</v>
      </c>
      <c r="B4067" s="23" t="s">
        <v>137</v>
      </c>
      <c r="C4067" s="18" t="s">
        <v>3204</v>
      </c>
      <c r="D4067" s="610" t="str">
        <f t="shared" si="327"/>
        <v>Фото</v>
      </c>
      <c r="E4067" s="72" t="s">
        <v>351</v>
      </c>
      <c r="F4067" s="65">
        <v>0.7</v>
      </c>
      <c r="G4067" s="48">
        <f t="shared" si="328"/>
        <v>26.109999999999996</v>
      </c>
      <c r="H4067" s="75"/>
      <c r="I4067" s="47">
        <f t="shared" si="329"/>
        <v>0</v>
      </c>
      <c r="J4067" s="47" t="s">
        <v>7390</v>
      </c>
      <c r="K4067" s="610"/>
      <c r="L4067" s="3"/>
    </row>
    <row r="4068" spans="1:12">
      <c r="A4068" s="37">
        <v>14484</v>
      </c>
      <c r="B4068" s="23" t="s">
        <v>137</v>
      </c>
      <c r="C4068" s="18" t="s">
        <v>267</v>
      </c>
      <c r="D4068" s="610" t="str">
        <f t="shared" si="327"/>
        <v>Фото</v>
      </c>
      <c r="E4068" s="72" t="s">
        <v>351</v>
      </c>
      <c r="F4068" s="65">
        <v>1</v>
      </c>
      <c r="G4068" s="48">
        <f t="shared" si="328"/>
        <v>37.299999999999997</v>
      </c>
      <c r="H4068" s="75"/>
      <c r="I4068" s="47">
        <f t="shared" si="329"/>
        <v>0</v>
      </c>
      <c r="J4068" s="47" t="s">
        <v>7391</v>
      </c>
      <c r="K4068" s="610"/>
      <c r="L4068" s="3"/>
    </row>
    <row r="4069" spans="1:12">
      <c r="A4069" s="37">
        <v>13810</v>
      </c>
      <c r="B4069" s="23" t="s">
        <v>137</v>
      </c>
      <c r="C4069" s="18" t="s">
        <v>3890</v>
      </c>
      <c r="D4069" s="610" t="str">
        <f t="shared" si="327"/>
        <v>Фото</v>
      </c>
      <c r="E4069" s="72" t="s">
        <v>351</v>
      </c>
      <c r="F4069" s="65">
        <v>5.5</v>
      </c>
      <c r="G4069" s="48">
        <f t="shared" si="328"/>
        <v>205.14999999999998</v>
      </c>
      <c r="H4069" s="75"/>
      <c r="I4069" s="47">
        <f t="shared" si="329"/>
        <v>0</v>
      </c>
      <c r="J4069" s="47" t="s">
        <v>8787</v>
      </c>
      <c r="K4069" s="610"/>
      <c r="L4069" s="3"/>
    </row>
    <row r="4070" spans="1:12">
      <c r="A4070" s="37">
        <v>14489</v>
      </c>
      <c r="B4070" s="23" t="s">
        <v>137</v>
      </c>
      <c r="C4070" s="18" t="s">
        <v>268</v>
      </c>
      <c r="D4070" s="610" t="str">
        <f t="shared" si="327"/>
        <v>Фото</v>
      </c>
      <c r="E4070" s="72" t="s">
        <v>351</v>
      </c>
      <c r="F4070" s="65">
        <v>8</v>
      </c>
      <c r="G4070" s="48">
        <f t="shared" si="328"/>
        <v>298.39999999999998</v>
      </c>
      <c r="H4070" s="75"/>
      <c r="I4070" s="47">
        <f t="shared" si="329"/>
        <v>0</v>
      </c>
      <c r="J4070" s="47" t="s">
        <v>7392</v>
      </c>
      <c r="K4070" s="610"/>
      <c r="L4070" s="3"/>
    </row>
    <row r="4071" spans="1:12">
      <c r="A4071" s="37">
        <v>14510</v>
      </c>
      <c r="B4071" s="6" t="s">
        <v>148</v>
      </c>
      <c r="C4071" s="18" t="s">
        <v>3347</v>
      </c>
      <c r="D4071" s="610" t="str">
        <f t="shared" si="327"/>
        <v>Фото</v>
      </c>
      <c r="E4071" s="72" t="s">
        <v>351</v>
      </c>
      <c r="F4071" s="65">
        <v>2.5</v>
      </c>
      <c r="G4071" s="48">
        <f t="shared" si="328"/>
        <v>93.25</v>
      </c>
      <c r="H4071" s="75"/>
      <c r="I4071" s="47">
        <f t="shared" si="329"/>
        <v>0</v>
      </c>
      <c r="J4071" s="47" t="s">
        <v>7394</v>
      </c>
      <c r="K4071" s="610"/>
      <c r="L4071" s="3"/>
    </row>
    <row r="4072" spans="1:12">
      <c r="A4072" s="37">
        <v>14515</v>
      </c>
      <c r="B4072" s="23" t="s">
        <v>137</v>
      </c>
      <c r="C4072" s="18" t="s">
        <v>269</v>
      </c>
      <c r="D4072" s="610" t="str">
        <f t="shared" si="327"/>
        <v>Фото</v>
      </c>
      <c r="E4072" s="72" t="s">
        <v>351</v>
      </c>
      <c r="F4072" s="65">
        <v>5.5</v>
      </c>
      <c r="G4072" s="48">
        <f t="shared" si="328"/>
        <v>205.14999999999998</v>
      </c>
      <c r="H4072" s="75"/>
      <c r="I4072" s="47">
        <f t="shared" si="329"/>
        <v>0</v>
      </c>
      <c r="J4072" s="47" t="s">
        <v>7395</v>
      </c>
      <c r="K4072" s="610"/>
      <c r="L4072" s="3"/>
    </row>
    <row r="4073" spans="1:12" ht="17.399999999999999">
      <c r="A4073" s="187"/>
      <c r="B4073" s="388" t="s">
        <v>1694</v>
      </c>
      <c r="C4073" s="188" t="s">
        <v>2099</v>
      </c>
      <c r="D4073" s="610"/>
      <c r="E4073" s="254"/>
      <c r="F4073" s="189"/>
      <c r="G4073" s="190"/>
      <c r="H4073" s="191"/>
      <c r="I4073" s="192"/>
      <c r="J4073" s="192" t="e">
        <v>#N/A</v>
      </c>
      <c r="K4073" s="610"/>
      <c r="L4073" s="3"/>
    </row>
    <row r="4074" spans="1:12" ht="173.85" customHeight="1">
      <c r="A4074" s="6"/>
      <c r="C4074" s="100"/>
      <c r="D4074" s="610"/>
      <c r="E4074" s="238"/>
      <c r="F4074" s="104"/>
      <c r="G4074" s="105"/>
      <c r="H4074" s="106"/>
      <c r="I4074" s="107"/>
      <c r="J4074" s="107" t="e">
        <v>#N/A</v>
      </c>
      <c r="K4074" s="610"/>
      <c r="L4074" s="3"/>
    </row>
    <row r="4075" spans="1:12">
      <c r="A4075" s="37">
        <v>11328</v>
      </c>
      <c r="B4075" s="23" t="s">
        <v>137</v>
      </c>
      <c r="C4075" s="18" t="s">
        <v>2176</v>
      </c>
      <c r="D4075" s="610" t="str">
        <f t="shared" si="327"/>
        <v>Фото</v>
      </c>
      <c r="E4075" s="72" t="s">
        <v>351</v>
      </c>
      <c r="F4075" s="49">
        <v>11</v>
      </c>
      <c r="G4075" s="48">
        <f t="shared" ref="G4075:G4117" si="330">I$2*F4075</f>
        <v>410.29999999999995</v>
      </c>
      <c r="H4075" s="75"/>
      <c r="I4075" s="47">
        <f t="shared" ref="I4075:I4117" si="331">F4075*H4075</f>
        <v>0</v>
      </c>
      <c r="J4075" s="47" t="s">
        <v>7467</v>
      </c>
      <c r="K4075" s="610"/>
      <c r="L4075" s="3"/>
    </row>
    <row r="4076" spans="1:12">
      <c r="A4076" s="37">
        <v>11326</v>
      </c>
      <c r="B4076" s="23" t="s">
        <v>137</v>
      </c>
      <c r="C4076" s="18" t="s">
        <v>2208</v>
      </c>
      <c r="D4076" s="610" t="str">
        <f t="shared" si="327"/>
        <v>Фото</v>
      </c>
      <c r="E4076" s="72" t="s">
        <v>351</v>
      </c>
      <c r="F4076" s="49">
        <v>17</v>
      </c>
      <c r="G4076" s="48">
        <f t="shared" si="330"/>
        <v>634.09999999999991</v>
      </c>
      <c r="H4076" s="76"/>
      <c r="I4076" s="47">
        <f t="shared" si="331"/>
        <v>0</v>
      </c>
      <c r="J4076" s="47" t="s">
        <v>7474</v>
      </c>
      <c r="K4076" s="610"/>
      <c r="L4076" s="3"/>
    </row>
    <row r="4077" spans="1:12">
      <c r="A4077" s="37">
        <v>11336</v>
      </c>
      <c r="B4077" s="2" t="s">
        <v>137</v>
      </c>
      <c r="C4077" s="18" t="s">
        <v>403</v>
      </c>
      <c r="D4077" s="610" t="str">
        <f t="shared" si="327"/>
        <v>Фото</v>
      </c>
      <c r="E4077" s="72" t="s">
        <v>351</v>
      </c>
      <c r="F4077" s="65">
        <v>10</v>
      </c>
      <c r="G4077" s="48">
        <f t="shared" si="330"/>
        <v>373</v>
      </c>
      <c r="H4077" s="75"/>
      <c r="I4077" s="47">
        <f t="shared" si="331"/>
        <v>0</v>
      </c>
      <c r="J4077" s="47" t="s">
        <v>7476</v>
      </c>
      <c r="K4077" s="610"/>
      <c r="L4077" s="3"/>
    </row>
    <row r="4078" spans="1:12">
      <c r="A4078" s="37">
        <v>11337</v>
      </c>
      <c r="B4078" s="23" t="s">
        <v>137</v>
      </c>
      <c r="C4078" s="18" t="s">
        <v>192</v>
      </c>
      <c r="D4078" s="610" t="str">
        <f t="shared" si="327"/>
        <v>Фото</v>
      </c>
      <c r="E4078" s="72" t="s">
        <v>351</v>
      </c>
      <c r="F4078" s="65">
        <v>8</v>
      </c>
      <c r="G4078" s="48">
        <f t="shared" si="330"/>
        <v>298.39999999999998</v>
      </c>
      <c r="H4078" s="75"/>
      <c r="I4078" s="47">
        <f t="shared" si="331"/>
        <v>0</v>
      </c>
      <c r="J4078" s="47" t="s">
        <v>7477</v>
      </c>
      <c r="K4078" s="610"/>
      <c r="L4078" s="3"/>
    </row>
    <row r="4079" spans="1:12">
      <c r="A4079" s="37">
        <v>11338</v>
      </c>
      <c r="B4079" s="23" t="s">
        <v>137</v>
      </c>
      <c r="C4079" s="18" t="s">
        <v>3156</v>
      </c>
      <c r="D4079" s="610" t="str">
        <f t="shared" si="327"/>
        <v>Фото</v>
      </c>
      <c r="E4079" s="72" t="s">
        <v>351</v>
      </c>
      <c r="F4079" s="65">
        <v>3</v>
      </c>
      <c r="G4079" s="48">
        <f t="shared" si="330"/>
        <v>111.89999999999999</v>
      </c>
      <c r="H4079" s="75"/>
      <c r="I4079" s="47">
        <f t="shared" si="331"/>
        <v>0</v>
      </c>
      <c r="J4079" s="47" t="s">
        <v>7478</v>
      </c>
      <c r="K4079" s="610"/>
      <c r="L4079" s="3"/>
    </row>
    <row r="4080" spans="1:12">
      <c r="A4080" s="37">
        <v>14101</v>
      </c>
      <c r="B4080" s="23" t="s">
        <v>137</v>
      </c>
      <c r="C4080" s="18" t="s">
        <v>913</v>
      </c>
      <c r="D4080" s="610" t="str">
        <f t="shared" si="327"/>
        <v>Фото</v>
      </c>
      <c r="E4080" s="72" t="s">
        <v>351</v>
      </c>
      <c r="F4080" s="65">
        <v>2.5</v>
      </c>
      <c r="G4080" s="48">
        <f t="shared" si="330"/>
        <v>93.25</v>
      </c>
      <c r="H4080" s="75"/>
      <c r="I4080" s="47">
        <f t="shared" si="331"/>
        <v>0</v>
      </c>
      <c r="J4080" s="47" t="s">
        <v>7479</v>
      </c>
      <c r="K4080" s="610"/>
      <c r="L4080" s="3"/>
    </row>
    <row r="4081" spans="1:12">
      <c r="A4081" s="37">
        <v>14104</v>
      </c>
      <c r="B4081" s="23" t="s">
        <v>137</v>
      </c>
      <c r="C4081" s="18" t="s">
        <v>3549</v>
      </c>
      <c r="D4081" s="610" t="str">
        <f t="shared" si="327"/>
        <v>Фото</v>
      </c>
      <c r="E4081" s="72" t="s">
        <v>351</v>
      </c>
      <c r="F4081" s="65">
        <v>2.5</v>
      </c>
      <c r="G4081" s="48">
        <f t="shared" si="330"/>
        <v>93.25</v>
      </c>
      <c r="H4081" s="75"/>
      <c r="I4081" s="47">
        <f t="shared" si="331"/>
        <v>0</v>
      </c>
      <c r="J4081" s="47" t="s">
        <v>7480</v>
      </c>
      <c r="K4081" s="610"/>
      <c r="L4081" s="3"/>
    </row>
    <row r="4082" spans="1:12">
      <c r="A4082" s="37">
        <v>13743</v>
      </c>
      <c r="B4082" s="23" t="s">
        <v>137</v>
      </c>
      <c r="C4082" s="18" t="s">
        <v>3553</v>
      </c>
      <c r="D4082" s="610" t="str">
        <f t="shared" si="327"/>
        <v>Фото</v>
      </c>
      <c r="E4082" s="72" t="s">
        <v>351</v>
      </c>
      <c r="F4082" s="65">
        <v>1</v>
      </c>
      <c r="G4082" s="48">
        <f t="shared" si="330"/>
        <v>37.299999999999997</v>
      </c>
      <c r="H4082" s="75"/>
      <c r="I4082" s="47">
        <f t="shared" si="331"/>
        <v>0</v>
      </c>
      <c r="J4082" s="47" t="s">
        <v>8763</v>
      </c>
      <c r="K4082" s="610"/>
      <c r="L4082" s="3"/>
    </row>
    <row r="4083" spans="1:12">
      <c r="A4083" s="37">
        <v>40648</v>
      </c>
      <c r="B4083" s="23" t="s">
        <v>137</v>
      </c>
      <c r="C4083" s="18" t="s">
        <v>193</v>
      </c>
      <c r="D4083" s="610" t="str">
        <f t="shared" si="327"/>
        <v>Фото</v>
      </c>
      <c r="E4083" s="72" t="s">
        <v>351</v>
      </c>
      <c r="F4083" s="65">
        <v>5</v>
      </c>
      <c r="G4083" s="48">
        <f t="shared" si="330"/>
        <v>186.5</v>
      </c>
      <c r="H4083" s="75"/>
      <c r="I4083" s="47">
        <f t="shared" si="331"/>
        <v>0</v>
      </c>
      <c r="J4083" s="47" t="s">
        <v>7507</v>
      </c>
      <c r="K4083" s="610"/>
      <c r="L4083" s="3"/>
    </row>
    <row r="4084" spans="1:12">
      <c r="A4084" s="37">
        <v>14115</v>
      </c>
      <c r="B4084" s="23" t="s">
        <v>137</v>
      </c>
      <c r="C4084" s="18" t="s">
        <v>3735</v>
      </c>
      <c r="D4084" s="610" t="str">
        <f t="shared" si="327"/>
        <v>Фото</v>
      </c>
      <c r="E4084" s="72" t="s">
        <v>351</v>
      </c>
      <c r="F4084" s="65">
        <v>3</v>
      </c>
      <c r="G4084" s="48">
        <f t="shared" si="330"/>
        <v>111.89999999999999</v>
      </c>
      <c r="H4084" s="75"/>
      <c r="I4084" s="47">
        <f t="shared" si="331"/>
        <v>0</v>
      </c>
      <c r="J4084" s="47" t="s">
        <v>7481</v>
      </c>
      <c r="K4084" s="610"/>
      <c r="L4084" s="3"/>
    </row>
    <row r="4085" spans="1:12">
      <c r="A4085" s="37">
        <v>14120</v>
      </c>
      <c r="B4085" s="23" t="s">
        <v>137</v>
      </c>
      <c r="C4085" s="18" t="s">
        <v>3153</v>
      </c>
      <c r="D4085" s="610" t="str">
        <f t="shared" si="327"/>
        <v>Фото</v>
      </c>
      <c r="E4085" s="72" t="s">
        <v>351</v>
      </c>
      <c r="F4085" s="65">
        <v>2.5</v>
      </c>
      <c r="G4085" s="48">
        <f t="shared" si="330"/>
        <v>93.25</v>
      </c>
      <c r="H4085" s="75"/>
      <c r="I4085" s="47">
        <f t="shared" si="331"/>
        <v>0</v>
      </c>
      <c r="J4085" s="47" t="s">
        <v>7482</v>
      </c>
      <c r="K4085" s="610"/>
      <c r="L4085" s="3"/>
    </row>
    <row r="4086" spans="1:12">
      <c r="A4086" s="37">
        <v>14122</v>
      </c>
      <c r="B4086" s="23" t="s">
        <v>137</v>
      </c>
      <c r="C4086" s="18" t="s">
        <v>614</v>
      </c>
      <c r="D4086" s="610" t="str">
        <f t="shared" si="327"/>
        <v>Фото</v>
      </c>
      <c r="E4086" s="72" t="s">
        <v>351</v>
      </c>
      <c r="F4086" s="65">
        <v>13</v>
      </c>
      <c r="G4086" s="48">
        <f t="shared" si="330"/>
        <v>484.9</v>
      </c>
      <c r="H4086" s="75"/>
      <c r="I4086" s="47">
        <f t="shared" si="331"/>
        <v>0</v>
      </c>
      <c r="J4086" s="47" t="s">
        <v>7483</v>
      </c>
      <c r="K4086" s="610"/>
      <c r="L4086" s="3"/>
    </row>
    <row r="4087" spans="1:12">
      <c r="A4087" s="37">
        <v>11988</v>
      </c>
      <c r="B4087" s="23" t="s">
        <v>137</v>
      </c>
      <c r="C4087" s="18" t="s">
        <v>3536</v>
      </c>
      <c r="D4087" s="610" t="str">
        <f t="shared" si="327"/>
        <v>Фото</v>
      </c>
      <c r="E4087" s="72" t="s">
        <v>351</v>
      </c>
      <c r="F4087" s="65">
        <v>2.2999999999999998</v>
      </c>
      <c r="G4087" s="48">
        <f t="shared" si="330"/>
        <v>85.789999999999992</v>
      </c>
      <c r="H4087" s="75"/>
      <c r="I4087" s="47">
        <f t="shared" si="331"/>
        <v>0</v>
      </c>
      <c r="J4087" s="47" t="s">
        <v>7951</v>
      </c>
      <c r="K4087" s="610"/>
      <c r="L4087" s="3"/>
    </row>
    <row r="4088" spans="1:12">
      <c r="A4088" s="37">
        <v>14128</v>
      </c>
      <c r="B4088" s="23" t="s">
        <v>137</v>
      </c>
      <c r="C4088" s="18" t="s">
        <v>3165</v>
      </c>
      <c r="D4088" s="610" t="str">
        <f t="shared" si="327"/>
        <v>Фото</v>
      </c>
      <c r="E4088" s="72" t="s">
        <v>351</v>
      </c>
      <c r="F4088" s="65">
        <v>2.2999999999999998</v>
      </c>
      <c r="G4088" s="48">
        <f t="shared" si="330"/>
        <v>85.789999999999992</v>
      </c>
      <c r="H4088" s="75"/>
      <c r="I4088" s="47">
        <f t="shared" si="331"/>
        <v>0</v>
      </c>
      <c r="J4088" s="47" t="s">
        <v>7484</v>
      </c>
      <c r="K4088" s="610"/>
      <c r="L4088" s="3"/>
    </row>
    <row r="4089" spans="1:12">
      <c r="A4089" s="37">
        <v>14131</v>
      </c>
      <c r="B4089" s="23" t="s">
        <v>137</v>
      </c>
      <c r="C4089" s="18" t="s">
        <v>3532</v>
      </c>
      <c r="D4089" s="610" t="str">
        <f t="shared" si="327"/>
        <v>Фото</v>
      </c>
      <c r="E4089" s="72" t="s">
        <v>351</v>
      </c>
      <c r="F4089" s="65">
        <v>0.30000000000000004</v>
      </c>
      <c r="G4089" s="48">
        <f t="shared" si="330"/>
        <v>11.190000000000001</v>
      </c>
      <c r="H4089" s="75"/>
      <c r="I4089" s="47">
        <f t="shared" si="331"/>
        <v>0</v>
      </c>
      <c r="J4089" s="47" t="s">
        <v>7485</v>
      </c>
      <c r="K4089" s="610"/>
      <c r="L4089" s="3"/>
    </row>
    <row r="4090" spans="1:12">
      <c r="A4090" s="37">
        <v>14133</v>
      </c>
      <c r="B4090" s="23" t="s">
        <v>137</v>
      </c>
      <c r="C4090" s="18" t="s">
        <v>3161</v>
      </c>
      <c r="D4090" s="610" t="str">
        <f t="shared" si="327"/>
        <v>Фото</v>
      </c>
      <c r="E4090" s="72" t="s">
        <v>351</v>
      </c>
      <c r="F4090" s="65">
        <v>8</v>
      </c>
      <c r="G4090" s="48">
        <f t="shared" si="330"/>
        <v>298.39999999999998</v>
      </c>
      <c r="H4090" s="75"/>
      <c r="I4090" s="47">
        <f t="shared" si="331"/>
        <v>0</v>
      </c>
      <c r="J4090" s="47" t="s">
        <v>7486</v>
      </c>
      <c r="K4090" s="610"/>
      <c r="L4090" s="3"/>
    </row>
    <row r="4091" spans="1:12">
      <c r="A4091" s="37">
        <v>14154</v>
      </c>
      <c r="B4091" s="23" t="s">
        <v>137</v>
      </c>
      <c r="C4091" s="18" t="s">
        <v>855</v>
      </c>
      <c r="D4091" s="610" t="str">
        <f t="shared" si="327"/>
        <v>Фото</v>
      </c>
      <c r="E4091" s="72" t="s">
        <v>351</v>
      </c>
      <c r="F4091" s="65">
        <v>5</v>
      </c>
      <c r="G4091" s="48">
        <f t="shared" si="330"/>
        <v>186.5</v>
      </c>
      <c r="H4091" s="75"/>
      <c r="I4091" s="47">
        <f t="shared" si="331"/>
        <v>0</v>
      </c>
      <c r="J4091" s="47" t="s">
        <v>7488</v>
      </c>
      <c r="K4091" s="610"/>
      <c r="L4091" s="3"/>
    </row>
    <row r="4092" spans="1:12">
      <c r="A4092" s="37">
        <v>14153</v>
      </c>
      <c r="B4092" s="23" t="s">
        <v>137</v>
      </c>
      <c r="C4092" s="18" t="s">
        <v>270</v>
      </c>
      <c r="D4092" s="610" t="str">
        <f t="shared" si="327"/>
        <v>Фото</v>
      </c>
      <c r="E4092" s="72" t="s">
        <v>351</v>
      </c>
      <c r="F4092" s="65">
        <v>5</v>
      </c>
      <c r="G4092" s="48">
        <f t="shared" si="330"/>
        <v>186.5</v>
      </c>
      <c r="H4092" s="75"/>
      <c r="I4092" s="47">
        <f t="shared" si="331"/>
        <v>0</v>
      </c>
      <c r="J4092" s="47" t="s">
        <v>7487</v>
      </c>
      <c r="K4092" s="610"/>
      <c r="L4092" s="3"/>
    </row>
    <row r="4093" spans="1:12">
      <c r="A4093" s="37">
        <v>14486</v>
      </c>
      <c r="B4093" s="23" t="s">
        <v>137</v>
      </c>
      <c r="C4093" s="18" t="s">
        <v>3732</v>
      </c>
      <c r="D4093" s="610" t="str">
        <f t="shared" si="327"/>
        <v>Фото</v>
      </c>
      <c r="E4093" s="72" t="s">
        <v>351</v>
      </c>
      <c r="F4093" s="65">
        <v>15.5</v>
      </c>
      <c r="G4093" s="48">
        <f t="shared" si="330"/>
        <v>578.15</v>
      </c>
      <c r="H4093" s="75"/>
      <c r="I4093" s="47">
        <f t="shared" si="331"/>
        <v>0</v>
      </c>
      <c r="J4093" s="47" t="s">
        <v>7504</v>
      </c>
      <c r="K4093" s="610"/>
      <c r="L4093" s="3"/>
    </row>
    <row r="4094" spans="1:12">
      <c r="A4094" s="37">
        <v>14187</v>
      </c>
      <c r="B4094" s="23" t="s">
        <v>137</v>
      </c>
      <c r="C4094" s="18" t="s">
        <v>3547</v>
      </c>
      <c r="D4094" s="610" t="str">
        <f t="shared" si="327"/>
        <v>Фото</v>
      </c>
      <c r="E4094" s="72" t="s">
        <v>351</v>
      </c>
      <c r="F4094" s="65">
        <v>0.5</v>
      </c>
      <c r="G4094" s="48">
        <f t="shared" si="330"/>
        <v>18.649999999999999</v>
      </c>
      <c r="H4094" s="75"/>
      <c r="I4094" s="47">
        <f t="shared" si="331"/>
        <v>0</v>
      </c>
      <c r="J4094" s="47" t="s">
        <v>7490</v>
      </c>
      <c r="K4094" s="610"/>
      <c r="L4094" s="3"/>
    </row>
    <row r="4095" spans="1:12">
      <c r="A4095" s="37">
        <v>11335</v>
      </c>
      <c r="B4095" s="23" t="s">
        <v>137</v>
      </c>
      <c r="C4095" s="18" t="s">
        <v>3167</v>
      </c>
      <c r="D4095" s="610" t="str">
        <f t="shared" si="327"/>
        <v>Фото</v>
      </c>
      <c r="E4095" s="72" t="s">
        <v>351</v>
      </c>
      <c r="F4095" s="65">
        <v>2.2999999999999998</v>
      </c>
      <c r="G4095" s="48">
        <f t="shared" si="330"/>
        <v>85.789999999999992</v>
      </c>
      <c r="H4095" s="75"/>
      <c r="I4095" s="47">
        <f t="shared" si="331"/>
        <v>0</v>
      </c>
      <c r="J4095" s="47" t="s">
        <v>7475</v>
      </c>
      <c r="K4095" s="610"/>
      <c r="L4095" s="3"/>
    </row>
    <row r="4096" spans="1:12">
      <c r="A4096" s="8">
        <v>12104</v>
      </c>
      <c r="B4096" s="2" t="s">
        <v>137</v>
      </c>
      <c r="C4096" s="32" t="s">
        <v>3982</v>
      </c>
      <c r="D4096" s="610" t="str">
        <f t="shared" si="327"/>
        <v>Фото</v>
      </c>
      <c r="E4096" s="227" t="s">
        <v>351</v>
      </c>
      <c r="F4096" s="51">
        <v>20</v>
      </c>
      <c r="G4096" s="48">
        <f t="shared" si="330"/>
        <v>746</v>
      </c>
      <c r="H4096" s="75"/>
      <c r="I4096" s="47">
        <f t="shared" si="331"/>
        <v>0</v>
      </c>
      <c r="J4096" s="47" t="s">
        <v>8229</v>
      </c>
      <c r="K4096" s="610"/>
    </row>
    <row r="4097" spans="1:12">
      <c r="A4097" s="37">
        <v>14232</v>
      </c>
      <c r="B4097" s="23" t="s">
        <v>137</v>
      </c>
      <c r="C4097" s="18" t="s">
        <v>3155</v>
      </c>
      <c r="D4097" s="610" t="str">
        <f t="shared" si="327"/>
        <v>Фото</v>
      </c>
      <c r="E4097" s="72" t="s">
        <v>351</v>
      </c>
      <c r="F4097" s="65">
        <v>6</v>
      </c>
      <c r="G4097" s="48">
        <f t="shared" si="330"/>
        <v>223.79999999999998</v>
      </c>
      <c r="H4097" s="75"/>
      <c r="I4097" s="47">
        <f t="shared" si="331"/>
        <v>0</v>
      </c>
      <c r="J4097" s="47" t="s">
        <v>7491</v>
      </c>
      <c r="K4097" s="610"/>
      <c r="L4097" s="3"/>
    </row>
    <row r="4098" spans="1:12">
      <c r="A4098" s="37">
        <v>14237</v>
      </c>
      <c r="B4098" s="23" t="s">
        <v>137</v>
      </c>
      <c r="C4098" s="18" t="s">
        <v>3539</v>
      </c>
      <c r="D4098" s="610" t="str">
        <f t="shared" si="327"/>
        <v>Фото</v>
      </c>
      <c r="E4098" s="72" t="s">
        <v>351</v>
      </c>
      <c r="F4098" s="65">
        <v>2.2000000000000002</v>
      </c>
      <c r="G4098" s="48">
        <f t="shared" si="330"/>
        <v>82.06</v>
      </c>
      <c r="H4098" s="75"/>
      <c r="I4098" s="47">
        <f t="shared" si="331"/>
        <v>0</v>
      </c>
      <c r="J4098" s="47" t="s">
        <v>7492</v>
      </c>
      <c r="K4098" s="610"/>
      <c r="L4098" s="3"/>
    </row>
    <row r="4099" spans="1:12">
      <c r="A4099" s="37">
        <v>14308</v>
      </c>
      <c r="B4099" s="23" t="s">
        <v>137</v>
      </c>
      <c r="C4099" s="18" t="s">
        <v>3527</v>
      </c>
      <c r="D4099" s="610" t="str">
        <f t="shared" si="327"/>
        <v>Фото</v>
      </c>
      <c r="E4099" s="72" t="s">
        <v>351</v>
      </c>
      <c r="F4099" s="65">
        <v>5.5</v>
      </c>
      <c r="G4099" s="48">
        <f t="shared" si="330"/>
        <v>205.14999999999998</v>
      </c>
      <c r="H4099" s="75"/>
      <c r="I4099" s="47">
        <f t="shared" si="331"/>
        <v>0</v>
      </c>
      <c r="J4099" s="47" t="s">
        <v>7493</v>
      </c>
      <c r="K4099" s="610"/>
      <c r="L4099" s="3"/>
    </row>
    <row r="4100" spans="1:12">
      <c r="A4100" s="37">
        <v>13854</v>
      </c>
      <c r="B4100" s="23" t="s">
        <v>137</v>
      </c>
      <c r="C4100" s="18" t="s">
        <v>3950</v>
      </c>
      <c r="D4100" s="610" t="str">
        <f t="shared" si="327"/>
        <v>Фото</v>
      </c>
      <c r="E4100" s="72" t="s">
        <v>351</v>
      </c>
      <c r="F4100" s="65">
        <v>0.25</v>
      </c>
      <c r="G4100" s="48">
        <f t="shared" si="330"/>
        <v>9.3249999999999993</v>
      </c>
      <c r="H4100" s="75"/>
      <c r="I4100" s="47">
        <f t="shared" si="331"/>
        <v>0</v>
      </c>
      <c r="J4100" s="47" t="s">
        <v>8828</v>
      </c>
      <c r="K4100" s="610"/>
      <c r="L4100" s="3"/>
    </row>
    <row r="4101" spans="1:12">
      <c r="A4101" s="37">
        <v>12912</v>
      </c>
      <c r="B4101" s="23" t="s">
        <v>137</v>
      </c>
      <c r="C4101" s="18" t="s">
        <v>3150</v>
      </c>
      <c r="D4101" s="610" t="str">
        <f t="shared" si="327"/>
        <v>Фото</v>
      </c>
      <c r="E4101" s="72" t="s">
        <v>351</v>
      </c>
      <c r="F4101" s="65">
        <v>7</v>
      </c>
      <c r="G4101" s="48">
        <f t="shared" si="330"/>
        <v>261.09999999999997</v>
      </c>
      <c r="H4101" s="75"/>
      <c r="I4101" s="47">
        <f t="shared" si="331"/>
        <v>0</v>
      </c>
      <c r="J4101" s="47" t="s">
        <v>8639</v>
      </c>
      <c r="K4101" s="610"/>
      <c r="L4101" s="3"/>
    </row>
    <row r="4102" spans="1:12">
      <c r="A4102" s="37">
        <v>12913</v>
      </c>
      <c r="B4102" s="23" t="s">
        <v>137</v>
      </c>
      <c r="C4102" s="18" t="s">
        <v>3151</v>
      </c>
      <c r="D4102" s="610" t="str">
        <f t="shared" si="327"/>
        <v>Фото</v>
      </c>
      <c r="E4102" s="72" t="s">
        <v>351</v>
      </c>
      <c r="F4102" s="65">
        <v>7.5</v>
      </c>
      <c r="G4102" s="48">
        <f t="shared" si="330"/>
        <v>279.75</v>
      </c>
      <c r="H4102" s="75"/>
      <c r="I4102" s="47">
        <f t="shared" si="331"/>
        <v>0</v>
      </c>
      <c r="J4102" s="47" t="s">
        <v>8640</v>
      </c>
      <c r="K4102" s="610"/>
      <c r="L4102" s="3"/>
    </row>
    <row r="4103" spans="1:12">
      <c r="A4103" s="37">
        <v>14319</v>
      </c>
      <c r="B4103" s="23" t="s">
        <v>137</v>
      </c>
      <c r="C4103" s="18" t="s">
        <v>3542</v>
      </c>
      <c r="D4103" s="610" t="str">
        <f t="shared" ref="D4103:D4166" si="332">HYPERLINK(J4103,"Фото")</f>
        <v>Фото</v>
      </c>
      <c r="E4103" s="72" t="s">
        <v>351</v>
      </c>
      <c r="F4103" s="65">
        <v>1.5</v>
      </c>
      <c r="G4103" s="48">
        <f t="shared" si="330"/>
        <v>55.949999999999996</v>
      </c>
      <c r="H4103" s="75"/>
      <c r="I4103" s="47">
        <f t="shared" si="331"/>
        <v>0</v>
      </c>
      <c r="J4103" s="47" t="s">
        <v>7494</v>
      </c>
      <c r="K4103" s="610"/>
      <c r="L4103" s="3"/>
    </row>
    <row r="4104" spans="1:12">
      <c r="A4104" s="37">
        <v>14339</v>
      </c>
      <c r="B4104" s="23" t="s">
        <v>137</v>
      </c>
      <c r="C4104" s="18" t="s">
        <v>3565</v>
      </c>
      <c r="D4104" s="610" t="str">
        <f t="shared" si="332"/>
        <v>Фото</v>
      </c>
      <c r="E4104" s="72" t="s">
        <v>351</v>
      </c>
      <c r="F4104" s="65">
        <v>1.3</v>
      </c>
      <c r="G4104" s="48">
        <f t="shared" si="330"/>
        <v>48.489999999999995</v>
      </c>
      <c r="H4104" s="75"/>
      <c r="I4104" s="47">
        <f t="shared" si="331"/>
        <v>0</v>
      </c>
      <c r="J4104" s="47" t="s">
        <v>7495</v>
      </c>
      <c r="K4104" s="610"/>
      <c r="L4104" s="3"/>
    </row>
    <row r="4105" spans="1:12">
      <c r="A4105" s="37">
        <v>14440</v>
      </c>
      <c r="B4105" s="23" t="s">
        <v>137</v>
      </c>
      <c r="C4105" s="18" t="s">
        <v>1516</v>
      </c>
      <c r="D4105" s="610" t="str">
        <f t="shared" si="332"/>
        <v>Фото</v>
      </c>
      <c r="E4105" s="72" t="s">
        <v>351</v>
      </c>
      <c r="F4105" s="65">
        <v>5</v>
      </c>
      <c r="G4105" s="48">
        <f t="shared" si="330"/>
        <v>186.5</v>
      </c>
      <c r="H4105" s="75"/>
      <c r="I4105" s="47">
        <f t="shared" si="331"/>
        <v>0</v>
      </c>
      <c r="J4105" s="47" t="s">
        <v>7496</v>
      </c>
      <c r="K4105" s="610"/>
      <c r="L4105" s="3"/>
    </row>
    <row r="4106" spans="1:12">
      <c r="A4106" s="37">
        <v>14447</v>
      </c>
      <c r="B4106" s="23" t="s">
        <v>137</v>
      </c>
      <c r="C4106" s="18" t="s">
        <v>3159</v>
      </c>
      <c r="D4106" s="610" t="str">
        <f t="shared" si="332"/>
        <v>Фото</v>
      </c>
      <c r="E4106" s="72" t="s">
        <v>351</v>
      </c>
      <c r="F4106" s="65">
        <v>3</v>
      </c>
      <c r="G4106" s="48">
        <f t="shared" si="330"/>
        <v>111.89999999999999</v>
      </c>
      <c r="H4106" s="75"/>
      <c r="I4106" s="47">
        <f t="shared" si="331"/>
        <v>0</v>
      </c>
      <c r="J4106" s="47" t="s">
        <v>7497</v>
      </c>
      <c r="K4106" s="610"/>
      <c r="L4106" s="3"/>
    </row>
    <row r="4107" spans="1:12">
      <c r="A4107" s="37">
        <v>14453</v>
      </c>
      <c r="B4107" s="23" t="s">
        <v>137</v>
      </c>
      <c r="C4107" s="18" t="s">
        <v>271</v>
      </c>
      <c r="D4107" s="610" t="str">
        <f t="shared" si="332"/>
        <v>Фото</v>
      </c>
      <c r="E4107" s="72" t="s">
        <v>351</v>
      </c>
      <c r="F4107" s="65">
        <v>8</v>
      </c>
      <c r="G4107" s="48">
        <f t="shared" si="330"/>
        <v>298.39999999999998</v>
      </c>
      <c r="H4107" s="75"/>
      <c r="I4107" s="47">
        <f t="shared" si="331"/>
        <v>0</v>
      </c>
      <c r="J4107" s="47" t="s">
        <v>7498</v>
      </c>
      <c r="K4107" s="610"/>
      <c r="L4107" s="3"/>
    </row>
    <row r="4108" spans="1:12">
      <c r="A4108" s="37">
        <v>11220</v>
      </c>
      <c r="B4108" s="7" t="s">
        <v>137</v>
      </c>
      <c r="C4108" s="31" t="s">
        <v>3984</v>
      </c>
      <c r="D4108" s="610" t="str">
        <f t="shared" si="332"/>
        <v>Фото</v>
      </c>
      <c r="E4108" s="566" t="s">
        <v>351</v>
      </c>
      <c r="F4108" s="65">
        <v>23</v>
      </c>
      <c r="G4108" s="48">
        <f t="shared" si="330"/>
        <v>857.9</v>
      </c>
      <c r="H4108" s="75"/>
      <c r="I4108" s="47">
        <f t="shared" si="331"/>
        <v>0</v>
      </c>
      <c r="J4108" s="47" t="s">
        <v>6580</v>
      </c>
      <c r="K4108" s="610"/>
      <c r="L4108" s="3"/>
    </row>
    <row r="4109" spans="1:12">
      <c r="A4109" s="37">
        <v>14172</v>
      </c>
      <c r="B4109" s="23" t="s">
        <v>137</v>
      </c>
      <c r="C4109" s="18" t="s">
        <v>3152</v>
      </c>
      <c r="D4109" s="610" t="str">
        <f t="shared" si="332"/>
        <v>Фото</v>
      </c>
      <c r="E4109" s="72" t="s">
        <v>351</v>
      </c>
      <c r="F4109" s="65">
        <v>4</v>
      </c>
      <c r="G4109" s="48">
        <f t="shared" si="330"/>
        <v>149.19999999999999</v>
      </c>
      <c r="H4109" s="75"/>
      <c r="I4109" s="47">
        <f t="shared" si="331"/>
        <v>0</v>
      </c>
      <c r="J4109" s="47" t="s">
        <v>7489</v>
      </c>
      <c r="K4109" s="610"/>
      <c r="L4109" s="3"/>
    </row>
    <row r="4110" spans="1:12">
      <c r="A4110" s="37">
        <v>14471</v>
      </c>
      <c r="B4110" s="23" t="s">
        <v>137</v>
      </c>
      <c r="C4110" s="18" t="s">
        <v>3203</v>
      </c>
      <c r="D4110" s="610" t="str">
        <f t="shared" si="332"/>
        <v>Фото</v>
      </c>
      <c r="E4110" s="72" t="s">
        <v>351</v>
      </c>
      <c r="F4110" s="65">
        <v>0.8</v>
      </c>
      <c r="G4110" s="48">
        <f t="shared" si="330"/>
        <v>29.84</v>
      </c>
      <c r="H4110" s="75"/>
      <c r="I4110" s="47">
        <f t="shared" si="331"/>
        <v>0</v>
      </c>
      <c r="J4110" s="47" t="s">
        <v>7500</v>
      </c>
      <c r="K4110" s="610"/>
      <c r="L4110" s="3"/>
    </row>
    <row r="4111" spans="1:12">
      <c r="A4111" s="37">
        <v>14474</v>
      </c>
      <c r="B4111" s="23" t="s">
        <v>137</v>
      </c>
      <c r="C4111" s="18" t="s">
        <v>272</v>
      </c>
      <c r="D4111" s="610" t="str">
        <f t="shared" si="332"/>
        <v>Фото</v>
      </c>
      <c r="E4111" s="72" t="s">
        <v>351</v>
      </c>
      <c r="F4111" s="65">
        <v>0.9</v>
      </c>
      <c r="G4111" s="48">
        <f t="shared" si="330"/>
        <v>33.57</v>
      </c>
      <c r="H4111" s="75"/>
      <c r="I4111" s="47">
        <f t="shared" si="331"/>
        <v>0</v>
      </c>
      <c r="J4111" s="47" t="s">
        <v>7501</v>
      </c>
      <c r="K4111" s="610"/>
      <c r="L4111" s="3"/>
    </row>
    <row r="4112" spans="1:12">
      <c r="A4112" s="37">
        <v>14478</v>
      </c>
      <c r="B4112" s="23" t="s">
        <v>137</v>
      </c>
      <c r="C4112" s="18" t="s">
        <v>273</v>
      </c>
      <c r="D4112" s="610" t="str">
        <f t="shared" si="332"/>
        <v>Фото</v>
      </c>
      <c r="E4112" s="72" t="s">
        <v>351</v>
      </c>
      <c r="F4112" s="65">
        <v>1.8</v>
      </c>
      <c r="G4112" s="48">
        <f t="shared" si="330"/>
        <v>67.14</v>
      </c>
      <c r="H4112" s="75"/>
      <c r="I4112" s="47">
        <f t="shared" si="331"/>
        <v>0</v>
      </c>
      <c r="J4112" s="47" t="s">
        <v>7502</v>
      </c>
      <c r="K4112" s="610"/>
      <c r="L4112" s="3"/>
    </row>
    <row r="4113" spans="1:12">
      <c r="A4113" s="37">
        <v>14481</v>
      </c>
      <c r="B4113" s="23" t="s">
        <v>137</v>
      </c>
      <c r="C4113" s="18" t="s">
        <v>274</v>
      </c>
      <c r="D4113" s="610" t="str">
        <f t="shared" si="332"/>
        <v>Фото</v>
      </c>
      <c r="E4113" s="72" t="s">
        <v>351</v>
      </c>
      <c r="F4113" s="65">
        <v>0.8</v>
      </c>
      <c r="G4113" s="48">
        <f t="shared" si="330"/>
        <v>29.84</v>
      </c>
      <c r="H4113" s="75"/>
      <c r="I4113" s="47">
        <f t="shared" si="331"/>
        <v>0</v>
      </c>
      <c r="J4113" s="47" t="s">
        <v>7503</v>
      </c>
      <c r="K4113" s="610"/>
      <c r="L4113" s="3"/>
    </row>
    <row r="4114" spans="1:12">
      <c r="A4114" s="37">
        <v>14461</v>
      </c>
      <c r="B4114" s="23" t="s">
        <v>137</v>
      </c>
      <c r="C4114" s="18" t="s">
        <v>3592</v>
      </c>
      <c r="D4114" s="610" t="str">
        <f t="shared" si="332"/>
        <v>Фото</v>
      </c>
      <c r="E4114" s="72" t="s">
        <v>351</v>
      </c>
      <c r="F4114" s="65">
        <v>3.5</v>
      </c>
      <c r="G4114" s="48">
        <f t="shared" si="330"/>
        <v>130.54999999999998</v>
      </c>
      <c r="H4114" s="75"/>
      <c r="I4114" s="47">
        <f t="shared" si="331"/>
        <v>0</v>
      </c>
      <c r="J4114" s="47" t="s">
        <v>7499</v>
      </c>
      <c r="K4114" s="610"/>
      <c r="L4114" s="3"/>
    </row>
    <row r="4115" spans="1:12">
      <c r="A4115" s="37">
        <v>14488</v>
      </c>
      <c r="B4115" s="23" t="s">
        <v>137</v>
      </c>
      <c r="C4115" s="18" t="s">
        <v>3548</v>
      </c>
      <c r="D4115" s="610" t="str">
        <f t="shared" si="332"/>
        <v>Фото</v>
      </c>
      <c r="E4115" s="72" t="s">
        <v>351</v>
      </c>
      <c r="F4115" s="65">
        <v>2</v>
      </c>
      <c r="G4115" s="48">
        <f t="shared" si="330"/>
        <v>74.599999999999994</v>
      </c>
      <c r="H4115" s="75"/>
      <c r="I4115" s="47">
        <f t="shared" si="331"/>
        <v>0</v>
      </c>
      <c r="J4115" s="47" t="s">
        <v>7505</v>
      </c>
      <c r="K4115" s="610"/>
      <c r="L4115" s="3"/>
    </row>
    <row r="4116" spans="1:12">
      <c r="A4116" s="37">
        <v>12917</v>
      </c>
      <c r="B4116" s="23" t="s">
        <v>137</v>
      </c>
      <c r="C4116" s="18" t="s">
        <v>3172</v>
      </c>
      <c r="D4116" s="610" t="str">
        <f t="shared" si="332"/>
        <v>Фото</v>
      </c>
      <c r="E4116" s="72" t="s">
        <v>351</v>
      </c>
      <c r="F4116" s="65">
        <v>7</v>
      </c>
      <c r="G4116" s="48">
        <f t="shared" si="330"/>
        <v>261.09999999999997</v>
      </c>
      <c r="H4116" s="75"/>
      <c r="I4116" s="47">
        <f t="shared" si="331"/>
        <v>0</v>
      </c>
      <c r="J4116" s="47" t="s">
        <v>8644</v>
      </c>
      <c r="K4116" s="610"/>
      <c r="L4116" s="3"/>
    </row>
    <row r="4117" spans="1:12">
      <c r="A4117" s="37">
        <v>14493</v>
      </c>
      <c r="B4117" s="2" t="s">
        <v>137</v>
      </c>
      <c r="C4117" s="18" t="s">
        <v>1517</v>
      </c>
      <c r="D4117" s="610" t="str">
        <f t="shared" si="332"/>
        <v>Фото</v>
      </c>
      <c r="E4117" s="72" t="s">
        <v>351</v>
      </c>
      <c r="F4117" s="65">
        <v>12</v>
      </c>
      <c r="G4117" s="48">
        <f t="shared" si="330"/>
        <v>447.59999999999997</v>
      </c>
      <c r="H4117" s="75"/>
      <c r="I4117" s="47">
        <f t="shared" si="331"/>
        <v>0</v>
      </c>
      <c r="J4117" s="47" t="s">
        <v>7506</v>
      </c>
      <c r="K4117" s="610"/>
      <c r="L4117" s="3"/>
    </row>
    <row r="4118" spans="1:12" ht="17.399999999999999">
      <c r="A4118" s="187"/>
      <c r="B4118" s="388" t="s">
        <v>1697</v>
      </c>
      <c r="C4118" s="188" t="s">
        <v>1695</v>
      </c>
      <c r="D4118" s="610"/>
      <c r="E4118" s="254"/>
      <c r="F4118" s="189"/>
      <c r="G4118" s="190"/>
      <c r="H4118" s="191"/>
      <c r="I4118" s="192"/>
      <c r="J4118" s="192" t="e">
        <v>#N/A</v>
      </c>
      <c r="K4118" s="610"/>
      <c r="L4118" s="3"/>
    </row>
    <row r="4119" spans="1:12">
      <c r="A4119" s="10">
        <v>13738</v>
      </c>
      <c r="B4119" s="23" t="s">
        <v>137</v>
      </c>
      <c r="C4119" s="18" t="s">
        <v>3208</v>
      </c>
      <c r="D4119" s="610" t="str">
        <f t="shared" si="332"/>
        <v>Фото</v>
      </c>
      <c r="E4119" s="72" t="s">
        <v>351</v>
      </c>
      <c r="F4119" s="65">
        <v>1.3</v>
      </c>
      <c r="G4119" s="48">
        <f t="shared" ref="G4119:G4158" si="333">I$2*F4119</f>
        <v>48.489999999999995</v>
      </c>
      <c r="H4119" s="75"/>
      <c r="I4119" s="47">
        <f t="shared" ref="I4119:I4158" si="334">F4119*H4119</f>
        <v>0</v>
      </c>
      <c r="J4119" s="47" t="s">
        <v>7597</v>
      </c>
      <c r="K4119" s="610"/>
      <c r="L4119" s="3"/>
    </row>
    <row r="4120" spans="1:12">
      <c r="A4120" s="37">
        <v>14106</v>
      </c>
      <c r="B4120" s="23" t="s">
        <v>137</v>
      </c>
      <c r="C4120" s="18" t="s">
        <v>275</v>
      </c>
      <c r="D4120" s="610" t="str">
        <f t="shared" si="332"/>
        <v>Фото</v>
      </c>
      <c r="E4120" s="72" t="s">
        <v>351</v>
      </c>
      <c r="F4120" s="65">
        <v>26</v>
      </c>
      <c r="G4120" s="48">
        <f t="shared" si="333"/>
        <v>969.8</v>
      </c>
      <c r="H4120" s="75"/>
      <c r="I4120" s="47">
        <f t="shared" si="334"/>
        <v>0</v>
      </c>
      <c r="J4120" s="47" t="s">
        <v>7603</v>
      </c>
      <c r="K4120" s="610"/>
      <c r="L4120" s="3"/>
    </row>
    <row r="4121" spans="1:12">
      <c r="A4121" s="37">
        <v>14112</v>
      </c>
      <c r="B4121" s="23" t="s">
        <v>137</v>
      </c>
      <c r="C4121" s="18" t="s">
        <v>400</v>
      </c>
      <c r="D4121" s="610" t="str">
        <f t="shared" si="332"/>
        <v>Фото</v>
      </c>
      <c r="E4121" s="72" t="s">
        <v>351</v>
      </c>
      <c r="F4121" s="65">
        <v>30</v>
      </c>
      <c r="G4121" s="48">
        <f t="shared" si="333"/>
        <v>1119</v>
      </c>
      <c r="H4121" s="75"/>
      <c r="I4121" s="47">
        <f t="shared" si="334"/>
        <v>0</v>
      </c>
      <c r="J4121" s="47" t="s">
        <v>7604</v>
      </c>
      <c r="K4121" s="610"/>
      <c r="L4121" s="3"/>
    </row>
    <row r="4122" spans="1:12">
      <c r="A4122" s="37">
        <v>13740</v>
      </c>
      <c r="B4122" s="305" t="s">
        <v>389</v>
      </c>
      <c r="C4122" s="18" t="s">
        <v>3537</v>
      </c>
      <c r="D4122" s="610" t="str">
        <f t="shared" si="332"/>
        <v>Фото</v>
      </c>
      <c r="E4122" s="72" t="s">
        <v>351</v>
      </c>
      <c r="F4122" s="65">
        <v>5</v>
      </c>
      <c r="G4122" s="48">
        <f t="shared" si="333"/>
        <v>186.5</v>
      </c>
      <c r="H4122" s="75"/>
      <c r="I4122" s="47">
        <f t="shared" si="334"/>
        <v>0</v>
      </c>
      <c r="J4122" s="47" t="s">
        <v>8759</v>
      </c>
      <c r="K4122" s="610"/>
      <c r="L4122" s="3"/>
    </row>
    <row r="4123" spans="1:12">
      <c r="A4123" s="8">
        <v>14216</v>
      </c>
      <c r="B4123" s="23" t="s">
        <v>137</v>
      </c>
      <c r="C4123" s="18" t="s">
        <v>3563</v>
      </c>
      <c r="D4123" s="610" t="str">
        <f t="shared" si="332"/>
        <v>Фото</v>
      </c>
      <c r="E4123" s="72" t="s">
        <v>351</v>
      </c>
      <c r="F4123" s="51">
        <v>4.5</v>
      </c>
      <c r="G4123" s="48">
        <f t="shared" si="333"/>
        <v>167.85</v>
      </c>
      <c r="H4123" s="75"/>
      <c r="I4123" s="47">
        <f t="shared" si="334"/>
        <v>0</v>
      </c>
      <c r="J4123" s="47" t="s">
        <v>7613</v>
      </c>
      <c r="K4123" s="610"/>
      <c r="L4123" s="3"/>
    </row>
    <row r="4124" spans="1:12">
      <c r="A4124" s="8">
        <v>11170</v>
      </c>
      <c r="B4124" s="2" t="s">
        <v>533</v>
      </c>
      <c r="C4124" s="18" t="s">
        <v>3556</v>
      </c>
      <c r="D4124" s="610"/>
      <c r="E4124" s="72" t="s">
        <v>351</v>
      </c>
      <c r="F4124" s="51">
        <v>19</v>
      </c>
      <c r="G4124" s="48">
        <f t="shared" si="333"/>
        <v>708.69999999999993</v>
      </c>
      <c r="H4124" s="75"/>
      <c r="I4124" s="47">
        <f t="shared" si="334"/>
        <v>0</v>
      </c>
      <c r="J4124" s="47" t="e">
        <v>#N/A</v>
      </c>
      <c r="K4124" s="610"/>
      <c r="L4124" s="3"/>
    </row>
    <row r="4125" spans="1:12">
      <c r="A4125" s="37">
        <v>14161</v>
      </c>
      <c r="B4125" s="23" t="s">
        <v>137</v>
      </c>
      <c r="C4125" s="18" t="s">
        <v>3195</v>
      </c>
      <c r="D4125" s="610" t="str">
        <f t="shared" si="332"/>
        <v>Фото</v>
      </c>
      <c r="E4125" s="72" t="s">
        <v>351</v>
      </c>
      <c r="F4125" s="65">
        <v>28</v>
      </c>
      <c r="G4125" s="48">
        <f t="shared" si="333"/>
        <v>1044.3999999999999</v>
      </c>
      <c r="H4125" s="75"/>
      <c r="I4125" s="47">
        <f t="shared" si="334"/>
        <v>0</v>
      </c>
      <c r="J4125" s="47" t="s">
        <v>7606</v>
      </c>
      <c r="K4125" s="610"/>
      <c r="L4125" s="3"/>
    </row>
    <row r="4126" spans="1:12">
      <c r="A4126" s="37">
        <v>14160</v>
      </c>
      <c r="B4126" s="23" t="s">
        <v>137</v>
      </c>
      <c r="C4126" s="18" t="s">
        <v>3196</v>
      </c>
      <c r="D4126" s="610" t="str">
        <f t="shared" si="332"/>
        <v>Фото</v>
      </c>
      <c r="E4126" s="72" t="s">
        <v>351</v>
      </c>
      <c r="F4126" s="65">
        <v>28</v>
      </c>
      <c r="G4126" s="48">
        <f t="shared" si="333"/>
        <v>1044.3999999999999</v>
      </c>
      <c r="H4126" s="75"/>
      <c r="I4126" s="47">
        <f t="shared" si="334"/>
        <v>0</v>
      </c>
      <c r="J4126" s="47" t="s">
        <v>7605</v>
      </c>
      <c r="K4126" s="610"/>
    </row>
    <row r="4127" spans="1:12">
      <c r="A4127" s="37">
        <v>14169</v>
      </c>
      <c r="B4127" s="23" t="s">
        <v>137</v>
      </c>
      <c r="C4127" s="18" t="s">
        <v>276</v>
      </c>
      <c r="D4127" s="610" t="str">
        <f t="shared" si="332"/>
        <v>Фото</v>
      </c>
      <c r="E4127" s="72" t="s">
        <v>351</v>
      </c>
      <c r="F4127" s="65">
        <v>10</v>
      </c>
      <c r="G4127" s="48">
        <f t="shared" si="333"/>
        <v>373</v>
      </c>
      <c r="H4127" s="75"/>
      <c r="I4127" s="47">
        <f t="shared" si="334"/>
        <v>0</v>
      </c>
      <c r="J4127" s="47" t="s">
        <v>7607</v>
      </c>
      <c r="K4127" s="610"/>
      <c r="L4127" s="3"/>
    </row>
    <row r="4128" spans="1:12">
      <c r="A4128" s="37">
        <v>14179</v>
      </c>
      <c r="B4128" s="23" t="s">
        <v>137</v>
      </c>
      <c r="C4128" s="18" t="s">
        <v>1929</v>
      </c>
      <c r="D4128" s="610" t="str">
        <f t="shared" si="332"/>
        <v>Фото</v>
      </c>
      <c r="E4128" s="72" t="s">
        <v>351</v>
      </c>
      <c r="F4128" s="65">
        <v>2.8</v>
      </c>
      <c r="G4128" s="48">
        <f t="shared" si="333"/>
        <v>104.43999999999998</v>
      </c>
      <c r="H4128" s="75"/>
      <c r="I4128" s="47">
        <f t="shared" si="334"/>
        <v>0</v>
      </c>
      <c r="J4128" s="47" t="s">
        <v>7608</v>
      </c>
      <c r="K4128" s="610"/>
      <c r="L4128" s="3"/>
    </row>
    <row r="4129" spans="1:12">
      <c r="A4129" s="37">
        <v>14180</v>
      </c>
      <c r="B4129" s="23" t="s">
        <v>137</v>
      </c>
      <c r="C4129" s="18" t="s">
        <v>1930</v>
      </c>
      <c r="D4129" s="610" t="str">
        <f t="shared" si="332"/>
        <v>Фото</v>
      </c>
      <c r="E4129" s="72" t="s">
        <v>351</v>
      </c>
      <c r="F4129" s="65">
        <v>2.8</v>
      </c>
      <c r="G4129" s="48">
        <f t="shared" si="333"/>
        <v>104.43999999999998</v>
      </c>
      <c r="H4129" s="75"/>
      <c r="I4129" s="47">
        <f t="shared" si="334"/>
        <v>0</v>
      </c>
      <c r="J4129" s="47" t="s">
        <v>7609</v>
      </c>
      <c r="K4129" s="610"/>
      <c r="L4129" s="3"/>
    </row>
    <row r="4130" spans="1:12">
      <c r="A4130" s="37">
        <v>14181</v>
      </c>
      <c r="B4130" s="23" t="s">
        <v>137</v>
      </c>
      <c r="C4130" s="18" t="s">
        <v>1931</v>
      </c>
      <c r="D4130" s="610" t="str">
        <f t="shared" si="332"/>
        <v>Фото</v>
      </c>
      <c r="E4130" s="72" t="s">
        <v>351</v>
      </c>
      <c r="F4130" s="65">
        <v>2.8</v>
      </c>
      <c r="G4130" s="48">
        <f t="shared" si="333"/>
        <v>104.43999999999998</v>
      </c>
      <c r="H4130" s="75"/>
      <c r="I4130" s="47">
        <f t="shared" si="334"/>
        <v>0</v>
      </c>
      <c r="J4130" s="47" t="s">
        <v>7610</v>
      </c>
      <c r="K4130" s="610"/>
      <c r="L4130" s="3"/>
    </row>
    <row r="4131" spans="1:12">
      <c r="A4131" s="37">
        <v>14182</v>
      </c>
      <c r="B4131" s="23" t="s">
        <v>137</v>
      </c>
      <c r="C4131" s="18" t="s">
        <v>1932</v>
      </c>
      <c r="D4131" s="610" t="str">
        <f t="shared" si="332"/>
        <v>Фото</v>
      </c>
      <c r="E4131" s="72" t="s">
        <v>351</v>
      </c>
      <c r="F4131" s="65">
        <v>2.8</v>
      </c>
      <c r="G4131" s="48">
        <f t="shared" si="333"/>
        <v>104.43999999999998</v>
      </c>
      <c r="H4131" s="75"/>
      <c r="I4131" s="47">
        <f t="shared" si="334"/>
        <v>0</v>
      </c>
      <c r="J4131" s="47" t="s">
        <v>7611</v>
      </c>
      <c r="K4131" s="610"/>
      <c r="L4131" s="3"/>
    </row>
    <row r="4132" spans="1:12">
      <c r="A4132" s="37">
        <v>11826</v>
      </c>
      <c r="B4132" s="23" t="s">
        <v>137</v>
      </c>
      <c r="C4132" s="18" t="s">
        <v>1933</v>
      </c>
      <c r="D4132" s="610" t="str">
        <f t="shared" si="332"/>
        <v>Фото</v>
      </c>
      <c r="E4132" s="72" t="s">
        <v>351</v>
      </c>
      <c r="F4132" s="65">
        <v>2.8</v>
      </c>
      <c r="G4132" s="48">
        <f t="shared" si="333"/>
        <v>104.43999999999998</v>
      </c>
      <c r="H4132" s="75"/>
      <c r="I4132" s="47">
        <f t="shared" si="334"/>
        <v>0</v>
      </c>
      <c r="J4132" s="47" t="s">
        <v>7706</v>
      </c>
      <c r="K4132" s="610"/>
      <c r="L4132" s="3"/>
    </row>
    <row r="4133" spans="1:12">
      <c r="A4133" s="10">
        <v>11342</v>
      </c>
      <c r="B4133" s="23" t="s">
        <v>137</v>
      </c>
      <c r="C4133" s="18" t="s">
        <v>3160</v>
      </c>
      <c r="D4133" s="610" t="str">
        <f t="shared" si="332"/>
        <v>Фото</v>
      </c>
      <c r="E4133" s="72" t="s">
        <v>351</v>
      </c>
      <c r="F4133" s="65">
        <v>15</v>
      </c>
      <c r="G4133" s="48">
        <f t="shared" si="333"/>
        <v>559.5</v>
      </c>
      <c r="H4133" s="75"/>
      <c r="I4133" s="47">
        <f t="shared" si="334"/>
        <v>0</v>
      </c>
      <c r="J4133" s="47" t="s">
        <v>7601</v>
      </c>
      <c r="K4133" s="610"/>
      <c r="L4133" s="3"/>
    </row>
    <row r="4134" spans="1:12">
      <c r="A4134" s="42">
        <v>11332</v>
      </c>
      <c r="B4134" s="23" t="s">
        <v>137</v>
      </c>
      <c r="C4134" s="18" t="s">
        <v>3170</v>
      </c>
      <c r="D4134" s="610" t="str">
        <f t="shared" si="332"/>
        <v>Фото</v>
      </c>
      <c r="E4134" s="72" t="s">
        <v>351</v>
      </c>
      <c r="F4134" s="65">
        <v>16.5</v>
      </c>
      <c r="G4134" s="48">
        <f t="shared" si="333"/>
        <v>615.44999999999993</v>
      </c>
      <c r="H4134" s="75"/>
      <c r="I4134" s="47">
        <f t="shared" si="334"/>
        <v>0</v>
      </c>
      <c r="J4134" s="47" t="s">
        <v>7600</v>
      </c>
      <c r="K4134" s="610"/>
      <c r="L4134" s="3"/>
    </row>
    <row r="4135" spans="1:12">
      <c r="A4135" s="37">
        <v>14218</v>
      </c>
      <c r="B4135" s="23" t="s">
        <v>137</v>
      </c>
      <c r="C4135" s="18" t="s">
        <v>3158</v>
      </c>
      <c r="D4135" s="610" t="str">
        <f t="shared" si="332"/>
        <v>Фото</v>
      </c>
      <c r="E4135" s="72" t="s">
        <v>351</v>
      </c>
      <c r="F4135" s="65">
        <v>4</v>
      </c>
      <c r="G4135" s="48">
        <f t="shared" si="333"/>
        <v>149.19999999999999</v>
      </c>
      <c r="H4135" s="75"/>
      <c r="I4135" s="47">
        <f t="shared" si="334"/>
        <v>0</v>
      </c>
      <c r="J4135" s="47" t="s">
        <v>7614</v>
      </c>
      <c r="K4135" s="610"/>
      <c r="L4135" s="3"/>
    </row>
    <row r="4136" spans="1:12">
      <c r="A4136" s="8">
        <v>12104</v>
      </c>
      <c r="B4136" s="2" t="s">
        <v>137</v>
      </c>
      <c r="C4136" s="32" t="s">
        <v>3982</v>
      </c>
      <c r="D4136" s="610" t="str">
        <f t="shared" si="332"/>
        <v>Фото</v>
      </c>
      <c r="E4136" s="227" t="s">
        <v>351</v>
      </c>
      <c r="F4136" s="51">
        <v>20</v>
      </c>
      <c r="G4136" s="48">
        <f t="shared" si="333"/>
        <v>746</v>
      </c>
      <c r="H4136" s="75"/>
      <c r="I4136" s="47">
        <f t="shared" si="334"/>
        <v>0</v>
      </c>
      <c r="J4136" s="47" t="s">
        <v>8229</v>
      </c>
      <c r="K4136" s="610"/>
    </row>
    <row r="4137" spans="1:12">
      <c r="A4137" s="37">
        <v>14228</v>
      </c>
      <c r="B4137" s="23" t="s">
        <v>137</v>
      </c>
      <c r="C4137" s="18" t="s">
        <v>3492</v>
      </c>
      <c r="D4137" s="610" t="str">
        <f t="shared" si="332"/>
        <v>Фото</v>
      </c>
      <c r="E4137" s="72" t="s">
        <v>351</v>
      </c>
      <c r="F4137" s="65">
        <v>0.5</v>
      </c>
      <c r="G4137" s="48">
        <f t="shared" si="333"/>
        <v>18.649999999999999</v>
      </c>
      <c r="H4137" s="75"/>
      <c r="I4137" s="47">
        <f t="shared" si="334"/>
        <v>0</v>
      </c>
      <c r="J4137" s="47" t="s">
        <v>7615</v>
      </c>
      <c r="K4137" s="610"/>
      <c r="L4137" s="3"/>
    </row>
    <row r="4138" spans="1:12">
      <c r="A4138" s="6">
        <v>13461</v>
      </c>
      <c r="B4138" s="23" t="s">
        <v>137</v>
      </c>
      <c r="C4138" s="17" t="s">
        <v>98</v>
      </c>
      <c r="D4138" s="610" t="str">
        <f t="shared" si="332"/>
        <v>Фото</v>
      </c>
      <c r="E4138" s="72" t="s">
        <v>351</v>
      </c>
      <c r="F4138" s="51">
        <v>1</v>
      </c>
      <c r="G4138" s="48">
        <f t="shared" si="333"/>
        <v>37.299999999999997</v>
      </c>
      <c r="H4138" s="75"/>
      <c r="I4138" s="47">
        <f t="shared" si="334"/>
        <v>0</v>
      </c>
      <c r="J4138" s="47" t="s">
        <v>7602</v>
      </c>
      <c r="K4138" s="610"/>
      <c r="L4138" s="3"/>
    </row>
    <row r="4139" spans="1:12">
      <c r="A4139" s="37">
        <v>14273</v>
      </c>
      <c r="B4139" s="6" t="s">
        <v>148</v>
      </c>
      <c r="C4139" s="18" t="s">
        <v>3171</v>
      </c>
      <c r="D4139" s="610" t="str">
        <f t="shared" si="332"/>
        <v>Фото</v>
      </c>
      <c r="E4139" s="72" t="s">
        <v>351</v>
      </c>
      <c r="F4139" s="65">
        <v>6</v>
      </c>
      <c r="G4139" s="48">
        <f t="shared" si="333"/>
        <v>223.79999999999998</v>
      </c>
      <c r="H4139" s="75"/>
      <c r="I4139" s="47">
        <f t="shared" si="334"/>
        <v>0</v>
      </c>
      <c r="J4139" s="47" t="s">
        <v>7621</v>
      </c>
      <c r="K4139" s="610"/>
      <c r="L4139" s="3"/>
    </row>
    <row r="4140" spans="1:12">
      <c r="A4140" s="37">
        <v>14268</v>
      </c>
      <c r="B4140" s="6" t="s">
        <v>148</v>
      </c>
      <c r="C4140" s="18" t="s">
        <v>2161</v>
      </c>
      <c r="D4140" s="610" t="str">
        <f t="shared" si="332"/>
        <v>Фото</v>
      </c>
      <c r="E4140" s="72" t="s">
        <v>351</v>
      </c>
      <c r="F4140" s="65">
        <v>6</v>
      </c>
      <c r="G4140" s="48">
        <f t="shared" si="333"/>
        <v>223.79999999999998</v>
      </c>
      <c r="H4140" s="75"/>
      <c r="I4140" s="47">
        <f t="shared" si="334"/>
        <v>0</v>
      </c>
      <c r="J4140" s="47" t="s">
        <v>7617</v>
      </c>
      <c r="K4140" s="610"/>
      <c r="L4140" s="3"/>
    </row>
    <row r="4141" spans="1:12">
      <c r="A4141" s="37">
        <v>14269</v>
      </c>
      <c r="B4141" s="6" t="s">
        <v>148</v>
      </c>
      <c r="C4141" s="18" t="s">
        <v>2162</v>
      </c>
      <c r="D4141" s="610" t="str">
        <f t="shared" si="332"/>
        <v>Фото</v>
      </c>
      <c r="E4141" s="72" t="s">
        <v>351</v>
      </c>
      <c r="F4141" s="65">
        <v>6</v>
      </c>
      <c r="G4141" s="48">
        <f t="shared" si="333"/>
        <v>223.79999999999998</v>
      </c>
      <c r="H4141" s="75"/>
      <c r="I4141" s="47">
        <f t="shared" si="334"/>
        <v>0</v>
      </c>
      <c r="J4141" s="47" t="s">
        <v>7618</v>
      </c>
      <c r="K4141" s="610"/>
      <c r="L4141" s="3"/>
    </row>
    <row r="4142" spans="1:12">
      <c r="A4142" s="37">
        <v>14267</v>
      </c>
      <c r="B4142" s="6" t="s">
        <v>148</v>
      </c>
      <c r="C4142" s="21" t="s">
        <v>2163</v>
      </c>
      <c r="D4142" s="610" t="str">
        <f t="shared" si="332"/>
        <v>Фото</v>
      </c>
      <c r="E4142" s="72" t="s">
        <v>351</v>
      </c>
      <c r="F4142" s="65">
        <v>6</v>
      </c>
      <c r="G4142" s="48">
        <f t="shared" si="333"/>
        <v>223.79999999999998</v>
      </c>
      <c r="H4142" s="75"/>
      <c r="I4142" s="47">
        <f t="shared" si="334"/>
        <v>0</v>
      </c>
      <c r="J4142" s="47" t="s">
        <v>7616</v>
      </c>
      <c r="K4142" s="610"/>
      <c r="L4142" s="3"/>
    </row>
    <row r="4143" spans="1:12">
      <c r="A4143" s="37">
        <v>14270</v>
      </c>
      <c r="B4143" s="6" t="s">
        <v>148</v>
      </c>
      <c r="C4143" s="18" t="s">
        <v>2164</v>
      </c>
      <c r="D4143" s="610" t="str">
        <f t="shared" si="332"/>
        <v>Фото</v>
      </c>
      <c r="E4143" s="72" t="s">
        <v>351</v>
      </c>
      <c r="F4143" s="65">
        <v>6</v>
      </c>
      <c r="G4143" s="48">
        <f t="shared" si="333"/>
        <v>223.79999999999998</v>
      </c>
      <c r="H4143" s="75"/>
      <c r="I4143" s="47">
        <f t="shared" si="334"/>
        <v>0</v>
      </c>
      <c r="J4143" s="47" t="s">
        <v>7619</v>
      </c>
      <c r="K4143" s="610"/>
      <c r="L4143" s="3"/>
    </row>
    <row r="4144" spans="1:12">
      <c r="A4144" s="37">
        <v>14271</v>
      </c>
      <c r="B4144" s="6" t="s">
        <v>148</v>
      </c>
      <c r="C4144" s="18" t="s">
        <v>2165</v>
      </c>
      <c r="D4144" s="610" t="str">
        <f t="shared" si="332"/>
        <v>Фото</v>
      </c>
      <c r="E4144" s="72" t="s">
        <v>351</v>
      </c>
      <c r="F4144" s="65">
        <v>6</v>
      </c>
      <c r="G4144" s="48">
        <f t="shared" si="333"/>
        <v>223.79999999999998</v>
      </c>
      <c r="H4144" s="75"/>
      <c r="I4144" s="47">
        <f t="shared" si="334"/>
        <v>0</v>
      </c>
      <c r="J4144" s="47" t="s">
        <v>7620</v>
      </c>
      <c r="K4144" s="610"/>
      <c r="L4144" s="3"/>
    </row>
    <row r="4145" spans="1:12">
      <c r="A4145" s="37">
        <v>14305</v>
      </c>
      <c r="B4145" s="23" t="s">
        <v>137</v>
      </c>
      <c r="C4145" s="18" t="s">
        <v>277</v>
      </c>
      <c r="D4145" s="610" t="str">
        <f t="shared" si="332"/>
        <v>Фото</v>
      </c>
      <c r="E4145" s="72" t="s">
        <v>351</v>
      </c>
      <c r="F4145" s="65">
        <v>1.8</v>
      </c>
      <c r="G4145" s="48">
        <f t="shared" si="333"/>
        <v>67.14</v>
      </c>
      <c r="H4145" s="75"/>
      <c r="I4145" s="47">
        <f t="shared" si="334"/>
        <v>0</v>
      </c>
      <c r="J4145" s="47" t="s">
        <v>7622</v>
      </c>
      <c r="K4145" s="610"/>
      <c r="L4145" s="3"/>
    </row>
    <row r="4146" spans="1:12">
      <c r="A4146" s="37">
        <v>12920</v>
      </c>
      <c r="B4146" s="23" t="s">
        <v>137</v>
      </c>
      <c r="C4146" s="18" t="s">
        <v>3182</v>
      </c>
      <c r="D4146" s="610" t="str">
        <f t="shared" si="332"/>
        <v>Фото</v>
      </c>
      <c r="E4146" s="72" t="s">
        <v>351</v>
      </c>
      <c r="F4146" s="65">
        <v>0.3</v>
      </c>
      <c r="G4146" s="48">
        <f t="shared" si="333"/>
        <v>11.19</v>
      </c>
      <c r="H4146" s="75"/>
      <c r="I4146" s="47">
        <f t="shared" si="334"/>
        <v>0</v>
      </c>
      <c r="J4146" s="47" t="s">
        <v>8647</v>
      </c>
      <c r="K4146" s="610"/>
      <c r="L4146" s="3"/>
    </row>
    <row r="4147" spans="1:12">
      <c r="A4147" s="37">
        <v>13746</v>
      </c>
      <c r="B4147" s="23" t="s">
        <v>137</v>
      </c>
      <c r="C4147" s="18" t="s">
        <v>3561</v>
      </c>
      <c r="D4147" s="610" t="str">
        <f t="shared" si="332"/>
        <v>Фото</v>
      </c>
      <c r="E4147" s="72" t="s">
        <v>351</v>
      </c>
      <c r="F4147" s="65">
        <v>0.1</v>
      </c>
      <c r="G4147" s="48">
        <f t="shared" si="333"/>
        <v>3.73</v>
      </c>
      <c r="H4147" s="75"/>
      <c r="I4147" s="47">
        <f t="shared" si="334"/>
        <v>0</v>
      </c>
      <c r="J4147" s="47" t="s">
        <v>8766</v>
      </c>
      <c r="K4147" s="610"/>
      <c r="L4147" s="3"/>
    </row>
    <row r="4148" spans="1:12">
      <c r="A4148" s="37">
        <v>12918</v>
      </c>
      <c r="B4148" s="23" t="s">
        <v>137</v>
      </c>
      <c r="C4148" s="18" t="s">
        <v>3173</v>
      </c>
      <c r="D4148" s="610" t="str">
        <f t="shared" si="332"/>
        <v>Фото</v>
      </c>
      <c r="E4148" s="72" t="s">
        <v>351</v>
      </c>
      <c r="F4148" s="65">
        <v>0.1</v>
      </c>
      <c r="G4148" s="48">
        <f t="shared" si="333"/>
        <v>3.73</v>
      </c>
      <c r="H4148" s="75"/>
      <c r="I4148" s="47">
        <f t="shared" si="334"/>
        <v>0</v>
      </c>
      <c r="J4148" s="47" t="s">
        <v>8645</v>
      </c>
      <c r="K4148" s="610"/>
      <c r="L4148" s="3"/>
    </row>
    <row r="4149" spans="1:12">
      <c r="A4149" s="37">
        <v>14212</v>
      </c>
      <c r="B4149" s="6" t="s">
        <v>148</v>
      </c>
      <c r="C4149" s="18" t="s">
        <v>3147</v>
      </c>
      <c r="D4149" s="610" t="str">
        <f t="shared" si="332"/>
        <v>Фото</v>
      </c>
      <c r="E4149" s="72" t="s">
        <v>351</v>
      </c>
      <c r="F4149" s="65">
        <v>1.5</v>
      </c>
      <c r="G4149" s="48">
        <f t="shared" si="333"/>
        <v>55.949999999999996</v>
      </c>
      <c r="H4149" s="75"/>
      <c r="I4149" s="47">
        <f t="shared" si="334"/>
        <v>0</v>
      </c>
      <c r="J4149" s="47" t="s">
        <v>7612</v>
      </c>
      <c r="K4149" s="610"/>
      <c r="L4149" s="3"/>
    </row>
    <row r="4150" spans="1:12">
      <c r="A4150" s="37">
        <v>11186</v>
      </c>
      <c r="B4150" s="2" t="s">
        <v>137</v>
      </c>
      <c r="C4150" s="18" t="s">
        <v>3534</v>
      </c>
      <c r="D4150" s="610" t="str">
        <f t="shared" si="332"/>
        <v>Фото</v>
      </c>
      <c r="E4150" s="72" t="s">
        <v>351</v>
      </c>
      <c r="F4150" s="65">
        <v>1.5</v>
      </c>
      <c r="G4150" s="48">
        <f t="shared" si="333"/>
        <v>55.949999999999996</v>
      </c>
      <c r="H4150" s="75"/>
      <c r="I4150" s="47">
        <f t="shared" si="334"/>
        <v>0</v>
      </c>
      <c r="J4150" s="47" t="s">
        <v>7599</v>
      </c>
      <c r="K4150" s="610"/>
      <c r="L4150" s="3"/>
    </row>
    <row r="4151" spans="1:12">
      <c r="A4151" s="37">
        <v>14451</v>
      </c>
      <c r="B4151" s="23" t="s">
        <v>137</v>
      </c>
      <c r="C4151" s="18" t="s">
        <v>3533</v>
      </c>
      <c r="D4151" s="610" t="str">
        <f t="shared" si="332"/>
        <v>Фото</v>
      </c>
      <c r="E4151" s="72" t="s">
        <v>351</v>
      </c>
      <c r="F4151" s="65">
        <v>0.7</v>
      </c>
      <c r="G4151" s="48">
        <f t="shared" si="333"/>
        <v>26.109999999999996</v>
      </c>
      <c r="H4151" s="75"/>
      <c r="I4151" s="47">
        <f t="shared" si="334"/>
        <v>0</v>
      </c>
      <c r="J4151" s="47" t="s">
        <v>7623</v>
      </c>
      <c r="K4151" s="610"/>
      <c r="L4151" s="3"/>
    </row>
    <row r="4152" spans="1:12">
      <c r="A4152" s="37">
        <v>11220</v>
      </c>
      <c r="B4152" s="7" t="s">
        <v>137</v>
      </c>
      <c r="C4152" s="31" t="s">
        <v>3984</v>
      </c>
      <c r="D4152" s="610" t="str">
        <f t="shared" si="332"/>
        <v>Фото</v>
      </c>
      <c r="E4152" s="569" t="s">
        <v>134</v>
      </c>
      <c r="F4152" s="65">
        <v>21</v>
      </c>
      <c r="G4152" s="48">
        <f t="shared" si="333"/>
        <v>783.3</v>
      </c>
      <c r="H4152" s="75"/>
      <c r="I4152" s="47">
        <f t="shared" si="334"/>
        <v>0</v>
      </c>
      <c r="J4152" s="47" t="s">
        <v>6580</v>
      </c>
      <c r="K4152" s="610"/>
      <c r="L4152" s="3"/>
    </row>
    <row r="4153" spans="1:12">
      <c r="A4153" s="37">
        <v>14459</v>
      </c>
      <c r="B4153" s="23" t="s">
        <v>137</v>
      </c>
      <c r="C4153" s="18" t="s">
        <v>278</v>
      </c>
      <c r="D4153" s="610" t="str">
        <f t="shared" si="332"/>
        <v>Фото</v>
      </c>
      <c r="E4153" s="72" t="s">
        <v>351</v>
      </c>
      <c r="F4153" s="65">
        <v>1</v>
      </c>
      <c r="G4153" s="48">
        <f t="shared" si="333"/>
        <v>37.299999999999997</v>
      </c>
      <c r="H4153" s="75"/>
      <c r="I4153" s="47">
        <f t="shared" si="334"/>
        <v>0</v>
      </c>
      <c r="J4153" s="47" t="s">
        <v>7624</v>
      </c>
      <c r="K4153" s="610"/>
      <c r="L4153" s="3"/>
    </row>
    <row r="4154" spans="1:12">
      <c r="A4154" s="37">
        <v>14504</v>
      </c>
      <c r="B4154" s="23" t="s">
        <v>137</v>
      </c>
      <c r="C4154" s="18" t="s">
        <v>99</v>
      </c>
      <c r="D4154" s="610" t="str">
        <f t="shared" si="332"/>
        <v>Фото</v>
      </c>
      <c r="E4154" s="72" t="s">
        <v>351</v>
      </c>
      <c r="F4154" s="65">
        <v>55</v>
      </c>
      <c r="G4154" s="48">
        <f t="shared" si="333"/>
        <v>2051.5</v>
      </c>
      <c r="H4154" s="75"/>
      <c r="I4154" s="47">
        <f t="shared" si="334"/>
        <v>0</v>
      </c>
      <c r="J4154" s="47" t="s">
        <v>7625</v>
      </c>
      <c r="K4154" s="610"/>
      <c r="L4154" s="3"/>
    </row>
    <row r="4155" spans="1:12">
      <c r="A4155" s="37">
        <v>14508</v>
      </c>
      <c r="B4155" s="23" t="s">
        <v>137</v>
      </c>
      <c r="C4155" s="18" t="s">
        <v>3566</v>
      </c>
      <c r="D4155" s="610" t="str">
        <f t="shared" si="332"/>
        <v>Фото</v>
      </c>
      <c r="E4155" s="72" t="s">
        <v>351</v>
      </c>
      <c r="F4155" s="65">
        <v>3</v>
      </c>
      <c r="G4155" s="48">
        <f t="shared" si="333"/>
        <v>111.89999999999999</v>
      </c>
      <c r="H4155" s="75"/>
      <c r="I4155" s="47">
        <f t="shared" si="334"/>
        <v>0</v>
      </c>
      <c r="J4155" s="47" t="s">
        <v>8430</v>
      </c>
      <c r="K4155" s="610"/>
      <c r="L4155" s="3"/>
    </row>
    <row r="4156" spans="1:12">
      <c r="A4156" s="37">
        <v>14509</v>
      </c>
      <c r="B4156" s="23" t="s">
        <v>137</v>
      </c>
      <c r="C4156" s="18" t="s">
        <v>2427</v>
      </c>
      <c r="D4156" s="610" t="str">
        <f t="shared" si="332"/>
        <v>Фото</v>
      </c>
      <c r="E4156" s="72" t="s">
        <v>351</v>
      </c>
      <c r="F4156" s="65">
        <v>3</v>
      </c>
      <c r="G4156" s="48">
        <f t="shared" si="333"/>
        <v>111.89999999999999</v>
      </c>
      <c r="H4156" s="75"/>
      <c r="I4156" s="47">
        <f t="shared" si="334"/>
        <v>0</v>
      </c>
      <c r="J4156" s="47" t="s">
        <v>7626</v>
      </c>
      <c r="K4156" s="610"/>
      <c r="L4156" s="3"/>
    </row>
    <row r="4157" spans="1:12">
      <c r="A4157" s="37">
        <v>11168</v>
      </c>
      <c r="B4157" s="2" t="s">
        <v>137</v>
      </c>
      <c r="C4157" s="18" t="s">
        <v>532</v>
      </c>
      <c r="D4157" s="610" t="str">
        <f t="shared" si="332"/>
        <v>Фото</v>
      </c>
      <c r="E4157" s="72" t="s">
        <v>351</v>
      </c>
      <c r="F4157" s="65">
        <v>11</v>
      </c>
      <c r="G4157" s="48">
        <f t="shared" si="333"/>
        <v>410.29999999999995</v>
      </c>
      <c r="H4157" s="75"/>
      <c r="I4157" s="47">
        <f t="shared" si="334"/>
        <v>0</v>
      </c>
      <c r="J4157" s="47" t="s">
        <v>7598</v>
      </c>
      <c r="K4157" s="610"/>
    </row>
    <row r="4158" spans="1:12">
      <c r="A4158" s="37">
        <v>14514</v>
      </c>
      <c r="B4158" s="23" t="s">
        <v>137</v>
      </c>
      <c r="C4158" s="18" t="s">
        <v>1849</v>
      </c>
      <c r="D4158" s="610" t="str">
        <f t="shared" si="332"/>
        <v>Фото</v>
      </c>
      <c r="E4158" s="72" t="s">
        <v>351</v>
      </c>
      <c r="F4158" s="65">
        <v>10</v>
      </c>
      <c r="G4158" s="48">
        <f t="shared" si="333"/>
        <v>373</v>
      </c>
      <c r="H4158" s="75"/>
      <c r="I4158" s="47">
        <f t="shared" si="334"/>
        <v>0</v>
      </c>
      <c r="J4158" s="47" t="s">
        <v>7627</v>
      </c>
      <c r="K4158" s="610"/>
      <c r="L4158" s="3"/>
    </row>
    <row r="4159" spans="1:12" ht="17.399999999999999">
      <c r="A4159" s="187"/>
      <c r="B4159" s="388" t="s">
        <v>1698</v>
      </c>
      <c r="C4159" s="188" t="s">
        <v>1696</v>
      </c>
      <c r="D4159" s="610"/>
      <c r="E4159" s="254"/>
      <c r="F4159" s="189"/>
      <c r="G4159" s="190"/>
      <c r="H4159" s="191"/>
      <c r="I4159" s="192"/>
      <c r="J4159" s="192" t="e">
        <v>#N/A</v>
      </c>
      <c r="K4159" s="610"/>
      <c r="L4159" s="3"/>
    </row>
    <row r="4160" spans="1:12">
      <c r="A4160" s="37">
        <v>13739</v>
      </c>
      <c r="B4160" s="23" t="s">
        <v>137</v>
      </c>
      <c r="C4160" s="18" t="s">
        <v>3535</v>
      </c>
      <c r="D4160" s="610" t="str">
        <f t="shared" si="332"/>
        <v>Фото</v>
      </c>
      <c r="E4160" s="72" t="s">
        <v>351</v>
      </c>
      <c r="F4160" s="65">
        <v>3.2</v>
      </c>
      <c r="G4160" s="48">
        <f t="shared" ref="G4160:G4190" si="335">I$2*F4160</f>
        <v>119.36</v>
      </c>
      <c r="H4160" s="75"/>
      <c r="I4160" s="47">
        <f t="shared" ref="I4160:I4190" si="336">F4160*H4160</f>
        <v>0</v>
      </c>
      <c r="J4160" s="47" t="s">
        <v>8758</v>
      </c>
      <c r="K4160" s="610"/>
      <c r="L4160" s="3"/>
    </row>
    <row r="4161" spans="1:12">
      <c r="A4161" s="37">
        <v>14102</v>
      </c>
      <c r="B4161" s="23" t="s">
        <v>137</v>
      </c>
      <c r="C4161" s="18" t="s">
        <v>3531</v>
      </c>
      <c r="D4161" s="610" t="str">
        <f t="shared" si="332"/>
        <v>Фото</v>
      </c>
      <c r="E4161" s="72" t="s">
        <v>351</v>
      </c>
      <c r="F4161" s="65">
        <v>1.5</v>
      </c>
      <c r="G4161" s="48">
        <f t="shared" si="335"/>
        <v>55.949999999999996</v>
      </c>
      <c r="H4161" s="75"/>
      <c r="I4161" s="47">
        <f t="shared" si="336"/>
        <v>0</v>
      </c>
      <c r="J4161" s="47" t="s">
        <v>7552</v>
      </c>
      <c r="K4161" s="610"/>
      <c r="L4161" s="3"/>
    </row>
    <row r="4162" spans="1:12">
      <c r="A4162" s="37">
        <v>14110</v>
      </c>
      <c r="B4162" s="23" t="s">
        <v>137</v>
      </c>
      <c r="C4162" s="18" t="s">
        <v>675</v>
      </c>
      <c r="D4162" s="610" t="str">
        <f t="shared" si="332"/>
        <v>Фото</v>
      </c>
      <c r="E4162" s="72" t="s">
        <v>351</v>
      </c>
      <c r="F4162" s="65">
        <v>18</v>
      </c>
      <c r="G4162" s="48">
        <f t="shared" si="335"/>
        <v>671.4</v>
      </c>
      <c r="H4162" s="75"/>
      <c r="I4162" s="47">
        <f t="shared" si="336"/>
        <v>0</v>
      </c>
      <c r="J4162" s="47" t="s">
        <v>7553</v>
      </c>
      <c r="K4162" s="610"/>
      <c r="L4162" s="3"/>
    </row>
    <row r="4163" spans="1:12">
      <c r="A4163" s="37">
        <v>13740</v>
      </c>
      <c r="B4163" s="305" t="s">
        <v>389</v>
      </c>
      <c r="C4163" s="18" t="s">
        <v>3537</v>
      </c>
      <c r="D4163" s="610" t="str">
        <f t="shared" si="332"/>
        <v>Фото</v>
      </c>
      <c r="E4163" s="72" t="s">
        <v>351</v>
      </c>
      <c r="F4163" s="65">
        <v>5</v>
      </c>
      <c r="G4163" s="48">
        <f t="shared" si="335"/>
        <v>186.5</v>
      </c>
      <c r="H4163" s="75"/>
      <c r="I4163" s="47">
        <f t="shared" si="336"/>
        <v>0</v>
      </c>
      <c r="J4163" s="47" t="s">
        <v>8759</v>
      </c>
      <c r="K4163" s="610"/>
      <c r="L4163" s="3"/>
    </row>
    <row r="4164" spans="1:12">
      <c r="A4164" s="37">
        <v>14215</v>
      </c>
      <c r="B4164" s="23" t="s">
        <v>137</v>
      </c>
      <c r="C4164" s="18" t="s">
        <v>279</v>
      </c>
      <c r="D4164" s="610" t="str">
        <f t="shared" si="332"/>
        <v>Фото</v>
      </c>
      <c r="E4164" s="72" t="s">
        <v>351</v>
      </c>
      <c r="F4164" s="65">
        <v>5</v>
      </c>
      <c r="G4164" s="48">
        <f t="shared" si="335"/>
        <v>186.5</v>
      </c>
      <c r="H4164" s="75"/>
      <c r="I4164" s="47">
        <f t="shared" si="336"/>
        <v>0</v>
      </c>
      <c r="J4164" s="47" t="s">
        <v>7561</v>
      </c>
      <c r="K4164" s="610"/>
      <c r="L4164" s="3"/>
    </row>
    <row r="4165" spans="1:12">
      <c r="A4165" s="37">
        <v>14159</v>
      </c>
      <c r="B4165" s="23" t="s">
        <v>137</v>
      </c>
      <c r="C4165" s="481" t="s">
        <v>3154</v>
      </c>
      <c r="D4165" s="610" t="str">
        <f t="shared" si="332"/>
        <v>Фото</v>
      </c>
      <c r="E4165" s="72" t="s">
        <v>351</v>
      </c>
      <c r="F4165" s="65">
        <v>37</v>
      </c>
      <c r="G4165" s="48">
        <f t="shared" si="335"/>
        <v>1380.1</v>
      </c>
      <c r="H4165" s="75"/>
      <c r="I4165" s="47">
        <f t="shared" si="336"/>
        <v>0</v>
      </c>
      <c r="J4165" s="47" t="s">
        <v>7554</v>
      </c>
      <c r="K4165" s="610"/>
      <c r="L4165" s="3"/>
    </row>
    <row r="4166" spans="1:12">
      <c r="A4166" s="37">
        <v>14168</v>
      </c>
      <c r="B4166" s="23" t="s">
        <v>137</v>
      </c>
      <c r="C4166" s="18" t="s">
        <v>856</v>
      </c>
      <c r="D4166" s="610" t="str">
        <f t="shared" si="332"/>
        <v>Фото</v>
      </c>
      <c r="E4166" s="72" t="s">
        <v>351</v>
      </c>
      <c r="F4166" s="65">
        <v>7</v>
      </c>
      <c r="G4166" s="48">
        <f t="shared" si="335"/>
        <v>261.09999999999997</v>
      </c>
      <c r="H4166" s="75"/>
      <c r="I4166" s="47">
        <f t="shared" si="336"/>
        <v>0</v>
      </c>
      <c r="J4166" s="47" t="s">
        <v>7555</v>
      </c>
      <c r="K4166" s="610"/>
      <c r="L4166" s="3"/>
    </row>
    <row r="4167" spans="1:12">
      <c r="A4167" s="37">
        <v>14176</v>
      </c>
      <c r="B4167" s="23" t="s">
        <v>137</v>
      </c>
      <c r="C4167" s="18" t="s">
        <v>1926</v>
      </c>
      <c r="D4167" s="610" t="str">
        <f t="shared" ref="D4167:D4230" si="337">HYPERLINK(J4167,"Фото")</f>
        <v>Фото</v>
      </c>
      <c r="E4167" s="72" t="s">
        <v>351</v>
      </c>
      <c r="F4167" s="65">
        <v>2</v>
      </c>
      <c r="G4167" s="48">
        <f t="shared" si="335"/>
        <v>74.599999999999994</v>
      </c>
      <c r="H4167" s="75"/>
      <c r="I4167" s="47">
        <f t="shared" si="336"/>
        <v>0</v>
      </c>
      <c r="J4167" s="47" t="s">
        <v>7557</v>
      </c>
      <c r="K4167" s="610"/>
      <c r="L4167" s="3"/>
    </row>
    <row r="4168" spans="1:12">
      <c r="A4168" s="37">
        <v>14177</v>
      </c>
      <c r="B4168" s="23" t="s">
        <v>137</v>
      </c>
      <c r="C4168" s="18" t="s">
        <v>1927</v>
      </c>
      <c r="D4168" s="610" t="str">
        <f t="shared" si="337"/>
        <v>Фото</v>
      </c>
      <c r="E4168" s="72" t="s">
        <v>351</v>
      </c>
      <c r="F4168" s="65">
        <v>2</v>
      </c>
      <c r="G4168" s="48">
        <f t="shared" si="335"/>
        <v>74.599999999999994</v>
      </c>
      <c r="H4168" s="75"/>
      <c r="I4168" s="47">
        <f t="shared" si="336"/>
        <v>0</v>
      </c>
      <c r="J4168" s="47" t="s">
        <v>7558</v>
      </c>
      <c r="K4168" s="610"/>
      <c r="L4168" s="3"/>
    </row>
    <row r="4169" spans="1:12">
      <c r="A4169" s="37">
        <v>14178</v>
      </c>
      <c r="B4169" s="23" t="s">
        <v>137</v>
      </c>
      <c r="C4169" s="18" t="s">
        <v>1928</v>
      </c>
      <c r="D4169" s="610" t="str">
        <f t="shared" si="337"/>
        <v>Фото</v>
      </c>
      <c r="E4169" s="72" t="s">
        <v>351</v>
      </c>
      <c r="F4169" s="65">
        <v>2</v>
      </c>
      <c r="G4169" s="48">
        <f t="shared" si="335"/>
        <v>74.599999999999994</v>
      </c>
      <c r="H4169" s="75"/>
      <c r="I4169" s="47">
        <f t="shared" si="336"/>
        <v>0</v>
      </c>
      <c r="J4169" s="47" t="s">
        <v>7559</v>
      </c>
      <c r="K4169" s="610"/>
      <c r="L4169" s="3"/>
    </row>
    <row r="4170" spans="1:12">
      <c r="A4170" s="37">
        <v>12915</v>
      </c>
      <c r="B4170" s="23" t="s">
        <v>137</v>
      </c>
      <c r="C4170" s="18" t="s">
        <v>3162</v>
      </c>
      <c r="D4170" s="610" t="str">
        <f t="shared" si="337"/>
        <v>Фото</v>
      </c>
      <c r="E4170" s="72" t="s">
        <v>351</v>
      </c>
      <c r="F4170" s="65">
        <v>1</v>
      </c>
      <c r="G4170" s="48">
        <f t="shared" si="335"/>
        <v>37.299999999999997</v>
      </c>
      <c r="H4170" s="75"/>
      <c r="I4170" s="47">
        <f t="shared" si="336"/>
        <v>0</v>
      </c>
      <c r="J4170" s="47" t="s">
        <v>8641</v>
      </c>
      <c r="K4170" s="610"/>
      <c r="L4170" s="3"/>
    </row>
    <row r="4171" spans="1:12">
      <c r="A4171" s="37">
        <v>11331</v>
      </c>
      <c r="B4171" s="23" t="s">
        <v>137</v>
      </c>
      <c r="C4171" s="18" t="s">
        <v>3168</v>
      </c>
      <c r="D4171" s="610" t="str">
        <f t="shared" si="337"/>
        <v>Фото</v>
      </c>
      <c r="E4171" s="72" t="s">
        <v>351</v>
      </c>
      <c r="F4171" s="65">
        <v>15</v>
      </c>
      <c r="G4171" s="48">
        <f t="shared" si="335"/>
        <v>559.5</v>
      </c>
      <c r="H4171" s="75"/>
      <c r="I4171" s="47">
        <f t="shared" si="336"/>
        <v>0</v>
      </c>
      <c r="J4171" s="47" t="s">
        <v>7549</v>
      </c>
      <c r="K4171" s="610"/>
      <c r="L4171" s="3"/>
    </row>
    <row r="4172" spans="1:12">
      <c r="A4172" s="37">
        <v>14220</v>
      </c>
      <c r="B4172" s="23" t="s">
        <v>137</v>
      </c>
      <c r="C4172" s="18" t="s">
        <v>3157</v>
      </c>
      <c r="D4172" s="610" t="str">
        <f t="shared" si="337"/>
        <v>Фото</v>
      </c>
      <c r="E4172" s="72" t="s">
        <v>351</v>
      </c>
      <c r="F4172" s="65">
        <v>3.5</v>
      </c>
      <c r="G4172" s="48">
        <f t="shared" si="335"/>
        <v>130.54999999999998</v>
      </c>
      <c r="H4172" s="75"/>
      <c r="I4172" s="47">
        <f t="shared" si="336"/>
        <v>0</v>
      </c>
      <c r="J4172" s="47" t="s">
        <v>7562</v>
      </c>
      <c r="K4172" s="610"/>
      <c r="L4172" s="3"/>
    </row>
    <row r="4173" spans="1:12">
      <c r="A4173" s="8">
        <v>12104</v>
      </c>
      <c r="B4173" s="2" t="s">
        <v>137</v>
      </c>
      <c r="C4173" s="32" t="s">
        <v>3982</v>
      </c>
      <c r="D4173" s="610" t="str">
        <f t="shared" si="337"/>
        <v>Фото</v>
      </c>
      <c r="E4173" s="227" t="s">
        <v>351</v>
      </c>
      <c r="F4173" s="51">
        <v>20</v>
      </c>
      <c r="G4173" s="48">
        <f t="shared" si="335"/>
        <v>746</v>
      </c>
      <c r="H4173" s="75"/>
      <c r="I4173" s="47">
        <f t="shared" si="336"/>
        <v>0</v>
      </c>
      <c r="J4173" s="47" t="s">
        <v>8229</v>
      </c>
      <c r="K4173" s="610"/>
    </row>
    <row r="4174" spans="1:12">
      <c r="A4174" s="37">
        <v>14226</v>
      </c>
      <c r="B4174" s="23" t="s">
        <v>137</v>
      </c>
      <c r="C4174" s="18" t="s">
        <v>3530</v>
      </c>
      <c r="D4174" s="610" t="str">
        <f t="shared" si="337"/>
        <v>Фото</v>
      </c>
      <c r="E4174" s="72" t="s">
        <v>351</v>
      </c>
      <c r="F4174" s="65">
        <v>0.5</v>
      </c>
      <c r="G4174" s="48">
        <f t="shared" si="335"/>
        <v>18.649999999999999</v>
      </c>
      <c r="H4174" s="75"/>
      <c r="I4174" s="47">
        <f t="shared" si="336"/>
        <v>0</v>
      </c>
      <c r="J4174" s="47" t="s">
        <v>7563</v>
      </c>
      <c r="K4174" s="610"/>
      <c r="L4174" s="3"/>
    </row>
    <row r="4175" spans="1:12">
      <c r="A4175" s="37">
        <v>14170</v>
      </c>
      <c r="B4175" s="23" t="s">
        <v>137</v>
      </c>
      <c r="C4175" s="18" t="s">
        <v>3558</v>
      </c>
      <c r="D4175" s="610" t="str">
        <f t="shared" si="337"/>
        <v>Фото</v>
      </c>
      <c r="E4175" s="72" t="s">
        <v>351</v>
      </c>
      <c r="F4175" s="65">
        <v>3</v>
      </c>
      <c r="G4175" s="48">
        <f t="shared" si="335"/>
        <v>111.89999999999999</v>
      </c>
      <c r="H4175" s="75"/>
      <c r="I4175" s="47">
        <f t="shared" si="336"/>
        <v>0</v>
      </c>
      <c r="J4175" s="47" t="s">
        <v>7556</v>
      </c>
      <c r="K4175" s="610"/>
      <c r="L4175" s="3"/>
    </row>
    <row r="4176" spans="1:12">
      <c r="A4176" s="37">
        <v>13747</v>
      </c>
      <c r="B4176" s="23" t="s">
        <v>137</v>
      </c>
      <c r="C4176" s="18" t="s">
        <v>3562</v>
      </c>
      <c r="D4176" s="610" t="str">
        <f t="shared" si="337"/>
        <v>Фото</v>
      </c>
      <c r="E4176" s="72" t="s">
        <v>351</v>
      </c>
      <c r="F4176" s="65">
        <v>3.8</v>
      </c>
      <c r="G4176" s="48">
        <f t="shared" si="335"/>
        <v>141.73999999999998</v>
      </c>
      <c r="H4176" s="75"/>
      <c r="I4176" s="47">
        <f t="shared" si="336"/>
        <v>0</v>
      </c>
      <c r="J4176" s="47" t="s">
        <v>8767</v>
      </c>
      <c r="K4176" s="610"/>
      <c r="L4176" s="3"/>
    </row>
    <row r="4177" spans="1:12">
      <c r="A4177" s="37">
        <v>14235</v>
      </c>
      <c r="B4177" s="23" t="s">
        <v>137</v>
      </c>
      <c r="C4177" s="18" t="s">
        <v>3557</v>
      </c>
      <c r="D4177" s="610" t="str">
        <f t="shared" si="337"/>
        <v>Фото</v>
      </c>
      <c r="E4177" s="72" t="s">
        <v>351</v>
      </c>
      <c r="F4177" s="65">
        <v>2.5</v>
      </c>
      <c r="G4177" s="48">
        <f t="shared" si="335"/>
        <v>93.25</v>
      </c>
      <c r="H4177" s="75"/>
      <c r="I4177" s="47">
        <f t="shared" si="336"/>
        <v>0</v>
      </c>
      <c r="J4177" s="47" t="s">
        <v>7564</v>
      </c>
      <c r="K4177" s="610"/>
      <c r="L4177" s="3"/>
    </row>
    <row r="4178" spans="1:12">
      <c r="A4178" s="37">
        <v>14266</v>
      </c>
      <c r="B4178" s="6" t="s">
        <v>148</v>
      </c>
      <c r="C4178" s="21" t="s">
        <v>2143</v>
      </c>
      <c r="D4178" s="610" t="str">
        <f t="shared" si="337"/>
        <v>Фото</v>
      </c>
      <c r="E4178" s="72" t="s">
        <v>351</v>
      </c>
      <c r="F4178" s="65">
        <v>5.7</v>
      </c>
      <c r="G4178" s="48">
        <f t="shared" si="335"/>
        <v>212.60999999999999</v>
      </c>
      <c r="H4178" s="75"/>
      <c r="I4178" s="47">
        <f t="shared" si="336"/>
        <v>0</v>
      </c>
      <c r="J4178" s="47" t="s">
        <v>7570</v>
      </c>
      <c r="K4178" s="610"/>
      <c r="L4178" s="3"/>
    </row>
    <row r="4179" spans="1:12">
      <c r="A4179" s="37">
        <v>14265</v>
      </c>
      <c r="B4179" s="6" t="s">
        <v>148</v>
      </c>
      <c r="C4179" s="18" t="s">
        <v>2144</v>
      </c>
      <c r="D4179" s="610" t="str">
        <f t="shared" si="337"/>
        <v>Фото</v>
      </c>
      <c r="E4179" s="72" t="s">
        <v>351</v>
      </c>
      <c r="F4179" s="65">
        <v>5.7</v>
      </c>
      <c r="G4179" s="48">
        <f t="shared" si="335"/>
        <v>212.60999999999999</v>
      </c>
      <c r="H4179" s="75"/>
      <c r="I4179" s="47">
        <f t="shared" si="336"/>
        <v>0</v>
      </c>
      <c r="J4179" s="47" t="s">
        <v>7569</v>
      </c>
      <c r="K4179" s="610"/>
      <c r="L4179" s="3"/>
    </row>
    <row r="4180" spans="1:12">
      <c r="A4180" s="37">
        <v>14264</v>
      </c>
      <c r="B4180" s="6" t="s">
        <v>148</v>
      </c>
      <c r="C4180" s="18" t="s">
        <v>2145</v>
      </c>
      <c r="D4180" s="610" t="str">
        <f t="shared" si="337"/>
        <v>Фото</v>
      </c>
      <c r="E4180" s="72" t="s">
        <v>351</v>
      </c>
      <c r="F4180" s="65">
        <v>8.6999999999999993</v>
      </c>
      <c r="G4180" s="48">
        <f t="shared" si="335"/>
        <v>324.50999999999993</v>
      </c>
      <c r="H4180" s="75"/>
      <c r="I4180" s="47">
        <f t="shared" si="336"/>
        <v>0</v>
      </c>
      <c r="J4180" s="47" t="s">
        <v>7568</v>
      </c>
      <c r="K4180" s="610"/>
      <c r="L4180" s="3"/>
    </row>
    <row r="4181" spans="1:12">
      <c r="A4181" s="37">
        <v>14260</v>
      </c>
      <c r="B4181" s="6" t="s">
        <v>148</v>
      </c>
      <c r="C4181" s="18" t="s">
        <v>2146</v>
      </c>
      <c r="D4181" s="610" t="str">
        <f t="shared" si="337"/>
        <v>Фото</v>
      </c>
      <c r="E4181" s="72" t="s">
        <v>351</v>
      </c>
      <c r="F4181" s="65">
        <v>5.7</v>
      </c>
      <c r="G4181" s="48">
        <f t="shared" si="335"/>
        <v>212.60999999999999</v>
      </c>
      <c r="H4181" s="75"/>
      <c r="I4181" s="47">
        <f t="shared" si="336"/>
        <v>0</v>
      </c>
      <c r="J4181" s="47" t="s">
        <v>7565</v>
      </c>
      <c r="K4181" s="610"/>
      <c r="L4181" s="3"/>
    </row>
    <row r="4182" spans="1:12">
      <c r="A4182" s="37">
        <v>14261</v>
      </c>
      <c r="B4182" s="6" t="s">
        <v>148</v>
      </c>
      <c r="C4182" s="18" t="s">
        <v>2147</v>
      </c>
      <c r="D4182" s="610" t="str">
        <f t="shared" si="337"/>
        <v>Фото</v>
      </c>
      <c r="E4182" s="72" t="s">
        <v>351</v>
      </c>
      <c r="F4182" s="65">
        <v>5.7</v>
      </c>
      <c r="G4182" s="48">
        <f t="shared" si="335"/>
        <v>212.60999999999999</v>
      </c>
      <c r="H4182" s="75"/>
      <c r="I4182" s="47">
        <f t="shared" si="336"/>
        <v>0</v>
      </c>
      <c r="J4182" s="47" t="s">
        <v>7566</v>
      </c>
      <c r="K4182" s="610"/>
      <c r="L4182" s="3"/>
    </row>
    <row r="4183" spans="1:12">
      <c r="A4183" s="37">
        <v>14262</v>
      </c>
      <c r="B4183" s="6" t="s">
        <v>148</v>
      </c>
      <c r="C4183" s="21" t="s">
        <v>2148</v>
      </c>
      <c r="D4183" s="610" t="str">
        <f t="shared" si="337"/>
        <v>Фото</v>
      </c>
      <c r="E4183" s="72" t="s">
        <v>351</v>
      </c>
      <c r="F4183" s="65">
        <v>5.7</v>
      </c>
      <c r="G4183" s="48">
        <f t="shared" si="335"/>
        <v>212.60999999999999</v>
      </c>
      <c r="H4183" s="75"/>
      <c r="I4183" s="47">
        <f t="shared" si="336"/>
        <v>0</v>
      </c>
      <c r="J4183" s="47" t="s">
        <v>7567</v>
      </c>
      <c r="K4183" s="610"/>
      <c r="L4183" s="3"/>
    </row>
    <row r="4184" spans="1:12">
      <c r="A4184" s="37">
        <v>13745</v>
      </c>
      <c r="B4184" s="6" t="s">
        <v>137</v>
      </c>
      <c r="C4184" s="21" t="s">
        <v>3555</v>
      </c>
      <c r="D4184" s="610" t="str">
        <f t="shared" si="337"/>
        <v>Фото</v>
      </c>
      <c r="E4184" s="72" t="s">
        <v>351</v>
      </c>
      <c r="F4184" s="65">
        <v>0.6</v>
      </c>
      <c r="G4184" s="48">
        <f t="shared" si="335"/>
        <v>22.38</v>
      </c>
      <c r="H4184" s="75"/>
      <c r="I4184" s="47">
        <f t="shared" si="336"/>
        <v>0</v>
      </c>
      <c r="J4184" s="47" t="s">
        <v>8765</v>
      </c>
      <c r="K4184" s="610"/>
      <c r="L4184" s="3"/>
    </row>
    <row r="4185" spans="1:12">
      <c r="A4185" s="37">
        <v>14211</v>
      </c>
      <c r="B4185" s="6" t="s">
        <v>148</v>
      </c>
      <c r="C4185" s="18" t="s">
        <v>3146</v>
      </c>
      <c r="D4185" s="610" t="str">
        <f t="shared" si="337"/>
        <v>Фото</v>
      </c>
      <c r="E4185" s="72" t="s">
        <v>351</v>
      </c>
      <c r="F4185" s="65">
        <v>1.5</v>
      </c>
      <c r="G4185" s="48">
        <f t="shared" si="335"/>
        <v>55.949999999999996</v>
      </c>
      <c r="H4185" s="75"/>
      <c r="I4185" s="47">
        <f t="shared" si="336"/>
        <v>0</v>
      </c>
      <c r="J4185" s="47" t="s">
        <v>7560</v>
      </c>
      <c r="K4185" s="610"/>
      <c r="L4185" s="3"/>
    </row>
    <row r="4186" spans="1:12">
      <c r="A4186" s="37">
        <v>13744</v>
      </c>
      <c r="B4186" s="2" t="s">
        <v>137</v>
      </c>
      <c r="C4186" s="18" t="s">
        <v>3554</v>
      </c>
      <c r="D4186" s="610" t="str">
        <f t="shared" si="337"/>
        <v>Фото</v>
      </c>
      <c r="E4186" s="72" t="s">
        <v>351</v>
      </c>
      <c r="F4186" s="65">
        <v>1.5</v>
      </c>
      <c r="G4186" s="48">
        <f t="shared" si="335"/>
        <v>55.949999999999996</v>
      </c>
      <c r="H4186" s="75"/>
      <c r="I4186" s="47">
        <f t="shared" si="336"/>
        <v>0</v>
      </c>
      <c r="J4186" s="47" t="s">
        <v>8764</v>
      </c>
      <c r="K4186" s="610"/>
      <c r="L4186" s="3"/>
    </row>
    <row r="4187" spans="1:12">
      <c r="A4187" s="37">
        <v>13751</v>
      </c>
      <c r="B4187" s="2" t="s">
        <v>137</v>
      </c>
      <c r="C4187" s="18" t="s">
        <v>3576</v>
      </c>
      <c r="D4187" s="610" t="str">
        <f t="shared" si="337"/>
        <v>Фото</v>
      </c>
      <c r="E4187" s="72" t="s">
        <v>351</v>
      </c>
      <c r="F4187" s="65">
        <v>0.6</v>
      </c>
      <c r="G4187" s="48">
        <f t="shared" si="335"/>
        <v>22.38</v>
      </c>
      <c r="H4187" s="75"/>
      <c r="I4187" s="47">
        <f t="shared" si="336"/>
        <v>0</v>
      </c>
      <c r="J4187" s="47" t="s">
        <v>5054</v>
      </c>
      <c r="K4187" s="610"/>
      <c r="L4187" s="3"/>
    </row>
    <row r="4188" spans="1:12">
      <c r="A4188" s="37">
        <v>11220</v>
      </c>
      <c r="B4188" s="7" t="s">
        <v>137</v>
      </c>
      <c r="C4188" s="31" t="s">
        <v>3984</v>
      </c>
      <c r="D4188" s="610" t="str">
        <f t="shared" si="337"/>
        <v>Фото</v>
      </c>
      <c r="E4188" s="569" t="s">
        <v>134</v>
      </c>
      <c r="F4188" s="65">
        <v>21</v>
      </c>
      <c r="G4188" s="48">
        <f t="shared" si="335"/>
        <v>783.3</v>
      </c>
      <c r="H4188" s="75"/>
      <c r="I4188" s="47">
        <f t="shared" si="336"/>
        <v>0</v>
      </c>
      <c r="J4188" s="47" t="s">
        <v>6580</v>
      </c>
      <c r="K4188" s="610"/>
      <c r="L4188" s="3"/>
    </row>
    <row r="4189" spans="1:12">
      <c r="A4189" s="37">
        <v>14487</v>
      </c>
      <c r="B4189" s="23" t="s">
        <v>137</v>
      </c>
      <c r="C4189" s="18" t="s">
        <v>3866</v>
      </c>
      <c r="D4189" s="610" t="str">
        <f t="shared" si="337"/>
        <v>Фото</v>
      </c>
      <c r="E4189" s="72" t="s">
        <v>351</v>
      </c>
      <c r="F4189" s="65">
        <v>1.5</v>
      </c>
      <c r="G4189" s="48">
        <f t="shared" si="335"/>
        <v>55.949999999999996</v>
      </c>
      <c r="H4189" s="75"/>
      <c r="I4189" s="47">
        <f t="shared" si="336"/>
        <v>0</v>
      </c>
      <c r="J4189" s="47" t="s">
        <v>6592</v>
      </c>
      <c r="K4189" s="610"/>
      <c r="L4189" s="3"/>
    </row>
    <row r="4190" spans="1:12">
      <c r="A4190" s="37">
        <v>14513</v>
      </c>
      <c r="B4190" s="23" t="s">
        <v>137</v>
      </c>
      <c r="C4190" s="18" t="s">
        <v>3560</v>
      </c>
      <c r="D4190" s="610" t="str">
        <f t="shared" si="337"/>
        <v>Фото</v>
      </c>
      <c r="E4190" s="72" t="s">
        <v>351</v>
      </c>
      <c r="F4190" s="65">
        <v>8.5</v>
      </c>
      <c r="G4190" s="48">
        <f t="shared" si="335"/>
        <v>317.04999999999995</v>
      </c>
      <c r="H4190" s="75"/>
      <c r="I4190" s="47">
        <f t="shared" si="336"/>
        <v>0</v>
      </c>
      <c r="J4190" s="47" t="s">
        <v>7571</v>
      </c>
      <c r="K4190" s="610"/>
      <c r="L4190" s="3"/>
    </row>
    <row r="4191" spans="1:12" ht="17.399999999999999">
      <c r="A4191" s="218"/>
      <c r="B4191" s="385" t="s">
        <v>1699</v>
      </c>
      <c r="C4191" s="219" t="s">
        <v>194</v>
      </c>
      <c r="D4191" s="610"/>
      <c r="E4191" s="249"/>
      <c r="F4191" s="220"/>
      <c r="G4191" s="168"/>
      <c r="H4191" s="169"/>
      <c r="I4191" s="170"/>
      <c r="J4191" s="170" t="e">
        <v>#N/A</v>
      </c>
      <c r="K4191" s="610"/>
      <c r="L4191" s="3"/>
    </row>
    <row r="4192" spans="1:12" ht="146.1" customHeight="1">
      <c r="A4192" s="6"/>
      <c r="C4192" s="100"/>
      <c r="D4192" s="610"/>
      <c r="E4192" s="238"/>
      <c r="F4192" s="104"/>
      <c r="G4192" s="105"/>
      <c r="H4192" s="106"/>
      <c r="I4192" s="107"/>
      <c r="J4192" s="107" t="e">
        <v>#N/A</v>
      </c>
      <c r="K4192" s="610"/>
      <c r="L4192" s="3"/>
    </row>
    <row r="4193" spans="1:12">
      <c r="A4193" s="37">
        <v>40060</v>
      </c>
      <c r="B4193" s="23" t="s">
        <v>137</v>
      </c>
      <c r="C4193" s="18" t="s">
        <v>3575</v>
      </c>
      <c r="D4193" s="610" t="str">
        <f t="shared" si="337"/>
        <v>Фото</v>
      </c>
      <c r="E4193" s="72" t="s">
        <v>351</v>
      </c>
      <c r="F4193" s="49">
        <v>24</v>
      </c>
      <c r="G4193" s="48">
        <f t="shared" ref="G4193:G4224" si="338">I$2*F4193</f>
        <v>895.19999999999993</v>
      </c>
      <c r="H4193" s="75"/>
      <c r="I4193" s="47">
        <f t="shared" ref="I4193:I4224" si="339">F4193*H4193</f>
        <v>0</v>
      </c>
      <c r="J4193" s="47" t="s">
        <v>7508</v>
      </c>
      <c r="K4193" s="610"/>
      <c r="L4193" s="3"/>
    </row>
    <row r="4194" spans="1:12">
      <c r="A4194" s="37">
        <v>13881</v>
      </c>
      <c r="B4194" s="23" t="s">
        <v>137</v>
      </c>
      <c r="C4194" s="18" t="s">
        <v>3991</v>
      </c>
      <c r="D4194" s="610" t="str">
        <f t="shared" si="337"/>
        <v>Фото</v>
      </c>
      <c r="E4194" s="72" t="s">
        <v>351</v>
      </c>
      <c r="F4194" s="49">
        <v>2</v>
      </c>
      <c r="G4194" s="48">
        <f t="shared" si="338"/>
        <v>74.599999999999994</v>
      </c>
      <c r="H4194" s="75"/>
      <c r="I4194" s="47">
        <f t="shared" si="339"/>
        <v>0</v>
      </c>
      <c r="J4194" s="47" t="s">
        <v>8842</v>
      </c>
      <c r="K4194" s="610"/>
      <c r="L4194" s="3"/>
    </row>
    <row r="4195" spans="1:12">
      <c r="A4195" s="37">
        <v>13884</v>
      </c>
      <c r="B4195" s="23" t="s">
        <v>137</v>
      </c>
      <c r="C4195" s="18" t="s">
        <v>3994</v>
      </c>
      <c r="D4195" s="610" t="str">
        <f t="shared" si="337"/>
        <v>Фото</v>
      </c>
      <c r="E4195" s="72" t="s">
        <v>351</v>
      </c>
      <c r="F4195" s="49">
        <v>0.8</v>
      </c>
      <c r="G4195" s="48">
        <f t="shared" si="338"/>
        <v>29.84</v>
      </c>
      <c r="H4195" s="75"/>
      <c r="I4195" s="47">
        <f t="shared" si="339"/>
        <v>0</v>
      </c>
      <c r="J4195" s="47" t="s">
        <v>8845</v>
      </c>
      <c r="K4195" s="610"/>
      <c r="L4195" s="3"/>
    </row>
    <row r="4196" spans="1:12">
      <c r="A4196" s="37">
        <v>13888</v>
      </c>
      <c r="B4196" s="23" t="s">
        <v>137</v>
      </c>
      <c r="C4196" s="18" t="s">
        <v>3999</v>
      </c>
      <c r="D4196" s="610" t="str">
        <f t="shared" si="337"/>
        <v>Фото</v>
      </c>
      <c r="E4196" s="72" t="s">
        <v>351</v>
      </c>
      <c r="F4196" s="49">
        <v>1</v>
      </c>
      <c r="G4196" s="48">
        <f t="shared" si="338"/>
        <v>37.299999999999997</v>
      </c>
      <c r="H4196" s="75"/>
      <c r="I4196" s="47">
        <f t="shared" si="339"/>
        <v>0</v>
      </c>
      <c r="J4196" s="47" t="s">
        <v>8849</v>
      </c>
      <c r="K4196" s="610"/>
      <c r="L4196" s="3"/>
    </row>
    <row r="4197" spans="1:12">
      <c r="A4197" s="37">
        <v>13850</v>
      </c>
      <c r="B4197" s="23" t="s">
        <v>137</v>
      </c>
      <c r="C4197" s="18" t="s">
        <v>3946</v>
      </c>
      <c r="D4197" s="610" t="str">
        <f t="shared" si="337"/>
        <v>Фото</v>
      </c>
      <c r="E4197" s="72" t="s">
        <v>351</v>
      </c>
      <c r="F4197" s="49">
        <v>3</v>
      </c>
      <c r="G4197" s="48">
        <f t="shared" si="338"/>
        <v>111.89999999999999</v>
      </c>
      <c r="H4197" s="75"/>
      <c r="I4197" s="47">
        <f t="shared" si="339"/>
        <v>0</v>
      </c>
      <c r="J4197" s="47" t="s">
        <v>8824</v>
      </c>
      <c r="K4197" s="610"/>
      <c r="L4197" s="3"/>
    </row>
    <row r="4198" spans="1:12">
      <c r="A4198" s="37">
        <v>13851</v>
      </c>
      <c r="B4198" s="23" t="s">
        <v>137</v>
      </c>
      <c r="C4198" s="18" t="s">
        <v>3947</v>
      </c>
      <c r="D4198" s="610" t="str">
        <f t="shared" si="337"/>
        <v>Фото</v>
      </c>
      <c r="E4198" s="72" t="s">
        <v>351</v>
      </c>
      <c r="F4198" s="49">
        <v>3</v>
      </c>
      <c r="G4198" s="48">
        <f t="shared" si="338"/>
        <v>111.89999999999999</v>
      </c>
      <c r="H4198" s="75"/>
      <c r="I4198" s="47">
        <f t="shared" si="339"/>
        <v>0</v>
      </c>
      <c r="J4198" s="47" t="s">
        <v>8825</v>
      </c>
      <c r="K4198" s="610"/>
      <c r="L4198" s="3"/>
    </row>
    <row r="4199" spans="1:12">
      <c r="A4199" s="37">
        <v>13852</v>
      </c>
      <c r="B4199" s="23" t="s">
        <v>137</v>
      </c>
      <c r="C4199" s="18" t="s">
        <v>3948</v>
      </c>
      <c r="D4199" s="610" t="str">
        <f t="shared" si="337"/>
        <v>Фото</v>
      </c>
      <c r="E4199" s="72" t="s">
        <v>351</v>
      </c>
      <c r="F4199" s="49">
        <v>3</v>
      </c>
      <c r="G4199" s="48">
        <f t="shared" si="338"/>
        <v>111.89999999999999</v>
      </c>
      <c r="H4199" s="75"/>
      <c r="I4199" s="47">
        <f t="shared" si="339"/>
        <v>0</v>
      </c>
      <c r="J4199" s="47" t="s">
        <v>8826</v>
      </c>
      <c r="K4199" s="610"/>
      <c r="L4199" s="3"/>
    </row>
    <row r="4200" spans="1:12">
      <c r="A4200" s="37">
        <v>13853</v>
      </c>
      <c r="B4200" s="23" t="s">
        <v>137</v>
      </c>
      <c r="C4200" s="18" t="s">
        <v>3949</v>
      </c>
      <c r="D4200" s="610" t="str">
        <f t="shared" si="337"/>
        <v>Фото</v>
      </c>
      <c r="E4200" s="72" t="s">
        <v>351</v>
      </c>
      <c r="F4200" s="49">
        <v>3</v>
      </c>
      <c r="G4200" s="48">
        <f t="shared" si="338"/>
        <v>111.89999999999999</v>
      </c>
      <c r="H4200" s="75"/>
      <c r="I4200" s="47">
        <f t="shared" si="339"/>
        <v>0</v>
      </c>
      <c r="J4200" s="47" t="s">
        <v>8827</v>
      </c>
      <c r="K4200" s="610"/>
      <c r="L4200" s="3"/>
    </row>
    <row r="4201" spans="1:12">
      <c r="A4201" s="37">
        <v>13887</v>
      </c>
      <c r="B4201" s="23" t="s">
        <v>137</v>
      </c>
      <c r="C4201" s="18" t="s">
        <v>3997</v>
      </c>
      <c r="D4201" s="610" t="str">
        <f t="shared" si="337"/>
        <v>Фото</v>
      </c>
      <c r="E4201" s="72" t="s">
        <v>351</v>
      </c>
      <c r="F4201" s="49">
        <v>1.5</v>
      </c>
      <c r="G4201" s="48">
        <f t="shared" si="338"/>
        <v>55.949999999999996</v>
      </c>
      <c r="H4201" s="75"/>
      <c r="I4201" s="47">
        <f t="shared" si="339"/>
        <v>0</v>
      </c>
      <c r="J4201" s="47" t="s">
        <v>8848</v>
      </c>
      <c r="K4201" s="610"/>
      <c r="L4201" s="3"/>
    </row>
    <row r="4202" spans="1:12">
      <c r="A4202" s="37">
        <v>13781</v>
      </c>
      <c r="B4202" s="23" t="s">
        <v>137</v>
      </c>
      <c r="C4202" s="18" t="s">
        <v>3701</v>
      </c>
      <c r="D4202" s="610" t="str">
        <f t="shared" si="337"/>
        <v>Фото</v>
      </c>
      <c r="E4202" s="72" t="s">
        <v>351</v>
      </c>
      <c r="F4202" s="65">
        <v>2</v>
      </c>
      <c r="G4202" s="48">
        <f t="shared" si="338"/>
        <v>74.599999999999994</v>
      </c>
      <c r="H4202" s="75"/>
      <c r="I4202" s="47">
        <f t="shared" si="339"/>
        <v>0</v>
      </c>
      <c r="J4202" s="47" t="s">
        <v>8777</v>
      </c>
      <c r="K4202" s="610"/>
      <c r="L4202" s="3"/>
    </row>
    <row r="4203" spans="1:12">
      <c r="A4203" s="37">
        <v>14109</v>
      </c>
      <c r="B4203" s="23" t="s">
        <v>137</v>
      </c>
      <c r="C4203" s="18" t="s">
        <v>2309</v>
      </c>
      <c r="D4203" s="610" t="str">
        <f t="shared" si="337"/>
        <v>Фото</v>
      </c>
      <c r="E4203" s="72" t="s">
        <v>351</v>
      </c>
      <c r="F4203" s="65">
        <v>30</v>
      </c>
      <c r="G4203" s="48">
        <f t="shared" si="338"/>
        <v>1119</v>
      </c>
      <c r="H4203" s="75"/>
      <c r="I4203" s="47">
        <f t="shared" si="339"/>
        <v>0</v>
      </c>
      <c r="J4203" s="47" t="s">
        <v>7510</v>
      </c>
      <c r="K4203" s="610"/>
      <c r="L4203" s="3"/>
    </row>
    <row r="4204" spans="1:12">
      <c r="A4204" s="37">
        <v>14117</v>
      </c>
      <c r="B4204" s="23" t="s">
        <v>137</v>
      </c>
      <c r="C4204" s="18" t="s">
        <v>3726</v>
      </c>
      <c r="D4204" s="610" t="str">
        <f t="shared" si="337"/>
        <v>Фото</v>
      </c>
      <c r="E4204" s="72" t="s">
        <v>351</v>
      </c>
      <c r="F4204" s="65">
        <v>3.5</v>
      </c>
      <c r="G4204" s="48">
        <f t="shared" si="338"/>
        <v>130.54999999999998</v>
      </c>
      <c r="H4204" s="75"/>
      <c r="I4204" s="47">
        <f t="shared" si="339"/>
        <v>0</v>
      </c>
      <c r="J4204" s="47" t="s">
        <v>7511</v>
      </c>
      <c r="K4204" s="610"/>
      <c r="L4204" s="3"/>
    </row>
    <row r="4205" spans="1:12">
      <c r="A4205" s="37">
        <v>14207</v>
      </c>
      <c r="B4205" s="23" t="s">
        <v>137</v>
      </c>
      <c r="C4205" s="18" t="s">
        <v>3166</v>
      </c>
      <c r="D4205" s="610" t="str">
        <f t="shared" si="337"/>
        <v>Фото</v>
      </c>
      <c r="E4205" s="72" t="s">
        <v>351</v>
      </c>
      <c r="F4205" s="65">
        <v>1.8</v>
      </c>
      <c r="G4205" s="48">
        <f t="shared" si="338"/>
        <v>67.14</v>
      </c>
      <c r="H4205" s="75"/>
      <c r="I4205" s="47">
        <f t="shared" si="339"/>
        <v>0</v>
      </c>
      <c r="J4205" s="47" t="s">
        <v>7520</v>
      </c>
      <c r="K4205" s="610"/>
      <c r="L4205" s="3"/>
    </row>
    <row r="4206" spans="1:12">
      <c r="A4206" s="37">
        <v>13749</v>
      </c>
      <c r="B4206" s="23" t="s">
        <v>137</v>
      </c>
      <c r="C4206" s="18" t="s">
        <v>3572</v>
      </c>
      <c r="D4206" s="610" t="str">
        <f t="shared" si="337"/>
        <v>Фото</v>
      </c>
      <c r="E4206" s="72" t="s">
        <v>351</v>
      </c>
      <c r="F4206" s="65">
        <v>4.5</v>
      </c>
      <c r="G4206" s="48">
        <f t="shared" si="338"/>
        <v>167.85</v>
      </c>
      <c r="H4206" s="75"/>
      <c r="I4206" s="47">
        <f t="shared" si="339"/>
        <v>0</v>
      </c>
      <c r="J4206" s="47" t="s">
        <v>7551</v>
      </c>
      <c r="K4206" s="610"/>
      <c r="L4206" s="3"/>
    </row>
    <row r="4207" spans="1:12">
      <c r="A4207" s="37">
        <v>14130</v>
      </c>
      <c r="B4207" s="23" t="s">
        <v>137</v>
      </c>
      <c r="C4207" s="18" t="s">
        <v>3597</v>
      </c>
      <c r="D4207" s="610" t="str">
        <f t="shared" si="337"/>
        <v>Фото</v>
      </c>
      <c r="E4207" s="72" t="s">
        <v>351</v>
      </c>
      <c r="F4207" s="65">
        <v>2</v>
      </c>
      <c r="G4207" s="48">
        <f t="shared" si="338"/>
        <v>74.599999999999994</v>
      </c>
      <c r="H4207" s="75"/>
      <c r="I4207" s="47">
        <f t="shared" si="339"/>
        <v>0</v>
      </c>
      <c r="J4207" s="47" t="s">
        <v>7512</v>
      </c>
      <c r="K4207" s="610"/>
      <c r="L4207" s="3"/>
    </row>
    <row r="4208" spans="1:12">
      <c r="A4208" s="37">
        <v>13849</v>
      </c>
      <c r="B4208" s="23" t="s">
        <v>137</v>
      </c>
      <c r="C4208" s="18" t="s">
        <v>3945</v>
      </c>
      <c r="D4208" s="610" t="str">
        <f t="shared" si="337"/>
        <v>Фото</v>
      </c>
      <c r="E4208" s="72" t="s">
        <v>351</v>
      </c>
      <c r="F4208" s="65">
        <v>1.3</v>
      </c>
      <c r="G4208" s="48">
        <f t="shared" si="338"/>
        <v>48.489999999999995</v>
      </c>
      <c r="H4208" s="75"/>
      <c r="I4208" s="47">
        <f t="shared" si="339"/>
        <v>0</v>
      </c>
      <c r="J4208" s="47" t="s">
        <v>8823</v>
      </c>
      <c r="K4208" s="610"/>
      <c r="L4208" s="3"/>
    </row>
    <row r="4209" spans="1:12">
      <c r="A4209" s="37">
        <v>14151</v>
      </c>
      <c r="B4209" s="23" t="s">
        <v>137</v>
      </c>
      <c r="C4209" s="18" t="s">
        <v>3569</v>
      </c>
      <c r="D4209" s="610" t="str">
        <f t="shared" si="337"/>
        <v>Фото</v>
      </c>
      <c r="E4209" s="72" t="s">
        <v>351</v>
      </c>
      <c r="F4209" s="65">
        <v>4.5</v>
      </c>
      <c r="G4209" s="48">
        <f t="shared" si="338"/>
        <v>167.85</v>
      </c>
      <c r="H4209" s="75"/>
      <c r="I4209" s="47">
        <f t="shared" si="339"/>
        <v>0</v>
      </c>
      <c r="J4209" s="47" t="s">
        <v>7513</v>
      </c>
      <c r="K4209" s="610"/>
      <c r="L4209" s="3"/>
    </row>
    <row r="4210" spans="1:12">
      <c r="A4210" s="37">
        <v>14152</v>
      </c>
      <c r="B4210" s="23" t="s">
        <v>137</v>
      </c>
      <c r="C4210" s="18" t="s">
        <v>3570</v>
      </c>
      <c r="D4210" s="610" t="str">
        <f t="shared" si="337"/>
        <v>Фото</v>
      </c>
      <c r="E4210" s="72" t="s">
        <v>351</v>
      </c>
      <c r="F4210" s="65">
        <v>4.5</v>
      </c>
      <c r="G4210" s="48">
        <f t="shared" si="338"/>
        <v>167.85</v>
      </c>
      <c r="H4210" s="75"/>
      <c r="I4210" s="47">
        <f t="shared" si="339"/>
        <v>0</v>
      </c>
      <c r="J4210" s="47" t="s">
        <v>7514</v>
      </c>
      <c r="K4210" s="610"/>
      <c r="L4210" s="3"/>
    </row>
    <row r="4211" spans="1:12">
      <c r="A4211" s="37">
        <v>14155</v>
      </c>
      <c r="B4211" s="23" t="s">
        <v>137</v>
      </c>
      <c r="C4211" s="18" t="s">
        <v>3567</v>
      </c>
      <c r="D4211" s="610" t="str">
        <f t="shared" si="337"/>
        <v>Фото</v>
      </c>
      <c r="E4211" s="72" t="s">
        <v>351</v>
      </c>
      <c r="F4211" s="65">
        <v>3</v>
      </c>
      <c r="G4211" s="48">
        <f t="shared" si="338"/>
        <v>111.89999999999999</v>
      </c>
      <c r="H4211" s="75"/>
      <c r="I4211" s="47">
        <f t="shared" si="339"/>
        <v>0</v>
      </c>
      <c r="J4211" s="47" t="s">
        <v>7515</v>
      </c>
      <c r="K4211" s="610"/>
      <c r="L4211" s="3"/>
    </row>
    <row r="4212" spans="1:12">
      <c r="A4212" s="37">
        <v>14167</v>
      </c>
      <c r="B4212" s="23" t="s">
        <v>137</v>
      </c>
      <c r="C4212" s="18" t="s">
        <v>3953</v>
      </c>
      <c r="D4212" s="610" t="str">
        <f t="shared" si="337"/>
        <v>Фото</v>
      </c>
      <c r="E4212" s="72" t="s">
        <v>351</v>
      </c>
      <c r="F4212" s="65">
        <v>9</v>
      </c>
      <c r="G4212" s="48">
        <f t="shared" si="338"/>
        <v>335.7</v>
      </c>
      <c r="H4212" s="75"/>
      <c r="I4212" s="47">
        <f t="shared" si="339"/>
        <v>0</v>
      </c>
      <c r="J4212" s="47" t="s">
        <v>7516</v>
      </c>
      <c r="K4212" s="610"/>
      <c r="L4212" s="3"/>
    </row>
    <row r="4213" spans="1:12">
      <c r="A4213" s="37">
        <v>11940</v>
      </c>
      <c r="B4213" s="6" t="s">
        <v>148</v>
      </c>
      <c r="C4213" s="18" t="s">
        <v>3577</v>
      </c>
      <c r="D4213" s="610" t="str">
        <f t="shared" si="337"/>
        <v>Фото</v>
      </c>
      <c r="E4213" s="72" t="s">
        <v>351</v>
      </c>
      <c r="F4213" s="65">
        <v>6.5</v>
      </c>
      <c r="G4213" s="48">
        <f t="shared" si="338"/>
        <v>242.45</v>
      </c>
      <c r="H4213" s="75"/>
      <c r="I4213" s="47">
        <f t="shared" si="339"/>
        <v>0</v>
      </c>
      <c r="J4213" s="47" t="s">
        <v>7828</v>
      </c>
      <c r="K4213" s="610"/>
      <c r="L4213" s="3"/>
    </row>
    <row r="4214" spans="1:12">
      <c r="A4214" s="37">
        <v>11941</v>
      </c>
      <c r="B4214" s="6" t="s">
        <v>148</v>
      </c>
      <c r="C4214" s="18" t="s">
        <v>3578</v>
      </c>
      <c r="D4214" s="610" t="str">
        <f t="shared" si="337"/>
        <v>Фото</v>
      </c>
      <c r="E4214" s="72" t="s">
        <v>351</v>
      </c>
      <c r="F4214" s="65">
        <v>6.5</v>
      </c>
      <c r="G4214" s="48">
        <f t="shared" si="338"/>
        <v>242.45</v>
      </c>
      <c r="H4214" s="75"/>
      <c r="I4214" s="47">
        <f t="shared" si="339"/>
        <v>0</v>
      </c>
      <c r="J4214" s="47" t="s">
        <v>7829</v>
      </c>
      <c r="K4214" s="610"/>
      <c r="L4214" s="3"/>
    </row>
    <row r="4215" spans="1:12">
      <c r="A4215" s="37">
        <v>11942</v>
      </c>
      <c r="B4215" s="6" t="s">
        <v>148</v>
      </c>
      <c r="C4215" s="18" t="s">
        <v>3579</v>
      </c>
      <c r="D4215" s="610" t="str">
        <f t="shared" si="337"/>
        <v>Фото</v>
      </c>
      <c r="E4215" s="72" t="s">
        <v>351</v>
      </c>
      <c r="F4215" s="65">
        <v>6.5</v>
      </c>
      <c r="G4215" s="48">
        <f t="shared" si="338"/>
        <v>242.45</v>
      </c>
      <c r="H4215" s="75"/>
      <c r="I4215" s="47">
        <f t="shared" si="339"/>
        <v>0</v>
      </c>
      <c r="J4215" s="47" t="s">
        <v>7830</v>
      </c>
      <c r="K4215" s="610"/>
      <c r="L4215" s="3"/>
    </row>
    <row r="4216" spans="1:12">
      <c r="A4216" s="37">
        <v>11943</v>
      </c>
      <c r="B4216" s="6" t="s">
        <v>148</v>
      </c>
      <c r="C4216" s="18" t="s">
        <v>3580</v>
      </c>
      <c r="D4216" s="610" t="str">
        <f t="shared" si="337"/>
        <v>Фото</v>
      </c>
      <c r="E4216" s="72" t="s">
        <v>351</v>
      </c>
      <c r="F4216" s="65">
        <v>6.5</v>
      </c>
      <c r="G4216" s="48">
        <f t="shared" si="338"/>
        <v>242.45</v>
      </c>
      <c r="H4216" s="75"/>
      <c r="I4216" s="47">
        <f t="shared" si="339"/>
        <v>0</v>
      </c>
      <c r="J4216" s="47" t="s">
        <v>7831</v>
      </c>
      <c r="K4216" s="610"/>
      <c r="L4216" s="3"/>
    </row>
    <row r="4217" spans="1:12">
      <c r="A4217" s="37">
        <v>14188</v>
      </c>
      <c r="B4217" s="23" t="s">
        <v>137</v>
      </c>
      <c r="C4217" s="18" t="s">
        <v>3998</v>
      </c>
      <c r="D4217" s="610" t="str">
        <f t="shared" si="337"/>
        <v>Фото</v>
      </c>
      <c r="E4217" s="72" t="s">
        <v>351</v>
      </c>
      <c r="F4217" s="65">
        <v>0.6</v>
      </c>
      <c r="G4217" s="48">
        <f t="shared" si="338"/>
        <v>22.38</v>
      </c>
      <c r="H4217" s="75"/>
      <c r="I4217" s="47">
        <f t="shared" si="339"/>
        <v>0</v>
      </c>
      <c r="J4217" s="47" t="s">
        <v>7517</v>
      </c>
      <c r="K4217" s="610"/>
      <c r="L4217" s="3"/>
    </row>
    <row r="4218" spans="1:12">
      <c r="A4218" s="37">
        <v>14200</v>
      </c>
      <c r="B4218" s="23" t="s">
        <v>137</v>
      </c>
      <c r="C4218" s="18" t="s">
        <v>3966</v>
      </c>
      <c r="D4218" s="610" t="str">
        <f t="shared" si="337"/>
        <v>Фото</v>
      </c>
      <c r="E4218" s="72" t="s">
        <v>351</v>
      </c>
      <c r="F4218" s="65">
        <v>0.6</v>
      </c>
      <c r="G4218" s="48">
        <f t="shared" si="338"/>
        <v>22.38</v>
      </c>
      <c r="H4218" s="75"/>
      <c r="I4218" s="47">
        <f t="shared" si="339"/>
        <v>0</v>
      </c>
      <c r="J4218" s="47" t="s">
        <v>7518</v>
      </c>
      <c r="K4218" s="610"/>
      <c r="L4218" s="3"/>
    </row>
    <row r="4219" spans="1:12">
      <c r="A4219" s="37">
        <v>13756</v>
      </c>
      <c r="B4219" s="23" t="s">
        <v>137</v>
      </c>
      <c r="C4219" s="18" t="s">
        <v>3594</v>
      </c>
      <c r="D4219" s="610" t="str">
        <f t="shared" si="337"/>
        <v>Фото</v>
      </c>
      <c r="E4219" s="72" t="s">
        <v>351</v>
      </c>
      <c r="F4219" s="65">
        <v>1.5</v>
      </c>
      <c r="G4219" s="48">
        <f t="shared" si="338"/>
        <v>55.949999999999996</v>
      </c>
      <c r="H4219" s="75"/>
      <c r="I4219" s="47">
        <f t="shared" si="339"/>
        <v>0</v>
      </c>
      <c r="J4219" s="47" t="s">
        <v>8511</v>
      </c>
      <c r="K4219" s="610"/>
      <c r="L4219" s="3"/>
    </row>
    <row r="4220" spans="1:12">
      <c r="A4220" s="37">
        <v>13856</v>
      </c>
      <c r="B4220" s="23" t="s">
        <v>137</v>
      </c>
      <c r="C4220" s="18" t="s">
        <v>3954</v>
      </c>
      <c r="D4220" s="610" t="str">
        <f t="shared" si="337"/>
        <v>Фото</v>
      </c>
      <c r="E4220" s="72" t="s">
        <v>351</v>
      </c>
      <c r="F4220" s="65">
        <v>2.5</v>
      </c>
      <c r="G4220" s="48">
        <f t="shared" si="338"/>
        <v>93.25</v>
      </c>
      <c r="H4220" s="75"/>
      <c r="I4220" s="47">
        <f t="shared" si="339"/>
        <v>0</v>
      </c>
      <c r="J4220" s="47" t="s">
        <v>8830</v>
      </c>
      <c r="K4220" s="610"/>
      <c r="L4220" s="3"/>
    </row>
    <row r="4221" spans="1:12">
      <c r="A4221" s="37">
        <v>13840</v>
      </c>
      <c r="B4221" s="23" t="s">
        <v>137</v>
      </c>
      <c r="C4221" s="481" t="s">
        <v>3931</v>
      </c>
      <c r="D4221" s="610" t="str">
        <f t="shared" si="337"/>
        <v>Фото</v>
      </c>
      <c r="E4221" s="72" t="s">
        <v>351</v>
      </c>
      <c r="F4221" s="65">
        <v>4</v>
      </c>
      <c r="G4221" s="48">
        <f t="shared" si="338"/>
        <v>149.19999999999999</v>
      </c>
      <c r="H4221" s="75"/>
      <c r="I4221" s="47">
        <f t="shared" si="339"/>
        <v>0</v>
      </c>
      <c r="J4221" s="47" t="s">
        <v>8815</v>
      </c>
      <c r="K4221" s="610"/>
      <c r="L4221" s="3"/>
    </row>
    <row r="4222" spans="1:12">
      <c r="A4222" s="37">
        <v>13780</v>
      </c>
      <c r="B4222" s="23" t="s">
        <v>137</v>
      </c>
      <c r="C4222" s="18" t="s">
        <v>3700</v>
      </c>
      <c r="D4222" s="610" t="str">
        <f t="shared" si="337"/>
        <v>Фото</v>
      </c>
      <c r="E4222" s="72" t="s">
        <v>351</v>
      </c>
      <c r="F4222" s="65">
        <v>2.5</v>
      </c>
      <c r="G4222" s="48">
        <f t="shared" si="338"/>
        <v>93.25</v>
      </c>
      <c r="H4222" s="75"/>
      <c r="I4222" s="47">
        <f t="shared" si="339"/>
        <v>0</v>
      </c>
      <c r="J4222" s="47" t="s">
        <v>7546</v>
      </c>
      <c r="K4222" s="610"/>
      <c r="L4222" s="3"/>
    </row>
    <row r="4223" spans="1:12">
      <c r="A4223" s="37">
        <v>14205</v>
      </c>
      <c r="B4223" s="23" t="s">
        <v>137</v>
      </c>
      <c r="C4223" s="18" t="s">
        <v>3724</v>
      </c>
      <c r="D4223" s="610" t="str">
        <f t="shared" si="337"/>
        <v>Фото</v>
      </c>
      <c r="E4223" s="72" t="s">
        <v>351</v>
      </c>
      <c r="F4223" s="65">
        <v>5</v>
      </c>
      <c r="G4223" s="48">
        <f t="shared" si="338"/>
        <v>186.5</v>
      </c>
      <c r="H4223" s="75"/>
      <c r="I4223" s="47">
        <f t="shared" si="339"/>
        <v>0</v>
      </c>
      <c r="J4223" s="47" t="s">
        <v>7519</v>
      </c>
      <c r="K4223" s="610"/>
      <c r="L4223" s="3"/>
    </row>
    <row r="4224" spans="1:12">
      <c r="A4224" s="37">
        <v>13750</v>
      </c>
      <c r="B4224" s="23" t="s">
        <v>137</v>
      </c>
      <c r="C4224" s="18" t="s">
        <v>3573</v>
      </c>
      <c r="D4224" s="610" t="str">
        <f t="shared" si="337"/>
        <v>Фото</v>
      </c>
      <c r="E4224" s="72" t="s">
        <v>351</v>
      </c>
      <c r="F4224" s="65">
        <v>3</v>
      </c>
      <c r="G4224" s="48">
        <f t="shared" si="338"/>
        <v>111.89999999999999</v>
      </c>
      <c r="H4224" s="75"/>
      <c r="I4224" s="47">
        <f t="shared" si="339"/>
        <v>0</v>
      </c>
      <c r="J4224" s="47" t="s">
        <v>4709</v>
      </c>
      <c r="K4224" s="610"/>
      <c r="L4224" s="3"/>
    </row>
    <row r="4225" spans="1:12">
      <c r="A4225" s="37">
        <v>13755</v>
      </c>
      <c r="B4225" s="23" t="s">
        <v>137</v>
      </c>
      <c r="C4225" s="18" t="s">
        <v>3591</v>
      </c>
      <c r="D4225" s="610" t="str">
        <f t="shared" si="337"/>
        <v>Фото</v>
      </c>
      <c r="E4225" s="72" t="s">
        <v>351</v>
      </c>
      <c r="F4225" s="65">
        <v>1.8</v>
      </c>
      <c r="G4225" s="48">
        <f t="shared" ref="G4225:G4256" si="340">I$2*F4225</f>
        <v>67.14</v>
      </c>
      <c r="H4225" s="75"/>
      <c r="I4225" s="47">
        <f t="shared" ref="I4225:I4256" si="341">F4225*H4225</f>
        <v>0</v>
      </c>
      <c r="J4225" s="47" t="s">
        <v>8755</v>
      </c>
      <c r="K4225" s="610"/>
      <c r="L4225" s="3"/>
    </row>
    <row r="4226" spans="1:12">
      <c r="A4226" s="37">
        <v>11188</v>
      </c>
      <c r="B4226" s="2" t="s">
        <v>137</v>
      </c>
      <c r="C4226" s="18" t="s">
        <v>3239</v>
      </c>
      <c r="D4226" s="610" t="str">
        <f t="shared" si="337"/>
        <v>Фото</v>
      </c>
      <c r="E4226" s="72" t="s">
        <v>351</v>
      </c>
      <c r="F4226" s="65">
        <v>3</v>
      </c>
      <c r="G4226" s="48">
        <f t="shared" si="340"/>
        <v>111.89999999999999</v>
      </c>
      <c r="H4226" s="75"/>
      <c r="I4226" s="47">
        <f t="shared" si="341"/>
        <v>0</v>
      </c>
      <c r="J4226" s="47" t="s">
        <v>7509</v>
      </c>
      <c r="K4226" s="610"/>
      <c r="L4226" s="3"/>
    </row>
    <row r="4227" spans="1:12">
      <c r="A4227" s="37">
        <v>12930</v>
      </c>
      <c r="B4227" s="2" t="s">
        <v>137</v>
      </c>
      <c r="C4227" s="18" t="s">
        <v>3239</v>
      </c>
      <c r="D4227" s="610" t="str">
        <f t="shared" si="337"/>
        <v>Фото</v>
      </c>
      <c r="E4227" s="72" t="s">
        <v>351</v>
      </c>
      <c r="F4227" s="65">
        <v>3</v>
      </c>
      <c r="G4227" s="48">
        <f t="shared" si="340"/>
        <v>111.89999999999999</v>
      </c>
      <c r="H4227" s="75"/>
      <c r="I4227" s="47">
        <f t="shared" si="341"/>
        <v>0</v>
      </c>
      <c r="J4227" s="47" t="s">
        <v>8658</v>
      </c>
      <c r="K4227" s="610"/>
      <c r="L4227" s="3"/>
    </row>
    <row r="4228" spans="1:12">
      <c r="A4228" s="37">
        <v>13908</v>
      </c>
      <c r="B4228" s="2" t="s">
        <v>137</v>
      </c>
      <c r="C4228" s="18" t="s">
        <v>4041</v>
      </c>
      <c r="D4228" s="610" t="str">
        <f t="shared" si="337"/>
        <v>Фото</v>
      </c>
      <c r="E4228" s="72" t="s">
        <v>351</v>
      </c>
      <c r="F4228" s="65">
        <v>20</v>
      </c>
      <c r="G4228" s="48">
        <f t="shared" si="340"/>
        <v>746</v>
      </c>
      <c r="H4228" s="75"/>
      <c r="I4228" s="47">
        <f t="shared" si="341"/>
        <v>0</v>
      </c>
      <c r="J4228" s="47" t="s">
        <v>8864</v>
      </c>
      <c r="K4228" s="610"/>
      <c r="L4228" s="3"/>
    </row>
    <row r="4229" spans="1:12">
      <c r="A4229" s="37">
        <v>14225</v>
      </c>
      <c r="B4229" s="23" t="s">
        <v>137</v>
      </c>
      <c r="C4229" s="18" t="s">
        <v>3942</v>
      </c>
      <c r="D4229" s="610" t="str">
        <f t="shared" si="337"/>
        <v>Фото</v>
      </c>
      <c r="E4229" s="72" t="s">
        <v>351</v>
      </c>
      <c r="F4229" s="65">
        <v>1.3</v>
      </c>
      <c r="G4229" s="48">
        <f t="shared" si="340"/>
        <v>48.489999999999995</v>
      </c>
      <c r="H4229" s="75"/>
      <c r="I4229" s="47">
        <f t="shared" si="341"/>
        <v>0</v>
      </c>
      <c r="J4229" s="47" t="s">
        <v>7522</v>
      </c>
      <c r="K4229" s="610"/>
      <c r="L4229" s="3"/>
    </row>
    <row r="4230" spans="1:12">
      <c r="A4230" s="37">
        <v>14233</v>
      </c>
      <c r="B4230" s="23" t="s">
        <v>137</v>
      </c>
      <c r="C4230" s="18" t="s">
        <v>3185</v>
      </c>
      <c r="D4230" s="610" t="str">
        <f t="shared" si="337"/>
        <v>Фото</v>
      </c>
      <c r="E4230" s="72" t="s">
        <v>351</v>
      </c>
      <c r="F4230" s="65">
        <v>1</v>
      </c>
      <c r="G4230" s="48">
        <f t="shared" si="340"/>
        <v>37.299999999999997</v>
      </c>
      <c r="H4230" s="75"/>
      <c r="I4230" s="47">
        <f t="shared" si="341"/>
        <v>0</v>
      </c>
      <c r="J4230" s="47" t="s">
        <v>8648</v>
      </c>
      <c r="K4230" s="610"/>
      <c r="L4230" s="3"/>
    </row>
    <row r="4231" spans="1:12">
      <c r="A4231" s="37">
        <v>14231</v>
      </c>
      <c r="B4231" s="23" t="s">
        <v>137</v>
      </c>
      <c r="C4231" s="18" t="s">
        <v>3876</v>
      </c>
      <c r="D4231" s="610" t="str">
        <f t="shared" ref="D4231:D4294" si="342">HYPERLINK(J4231,"Фото")</f>
        <v>Фото</v>
      </c>
      <c r="E4231" s="72" t="s">
        <v>351</v>
      </c>
      <c r="F4231" s="65">
        <v>6.5</v>
      </c>
      <c r="G4231" s="48">
        <f t="shared" si="340"/>
        <v>242.45</v>
      </c>
      <c r="H4231" s="75"/>
      <c r="I4231" s="47">
        <f t="shared" si="341"/>
        <v>0</v>
      </c>
      <c r="J4231" s="47" t="s">
        <v>7523</v>
      </c>
      <c r="K4231" s="610"/>
      <c r="L4231" s="3"/>
    </row>
    <row r="4232" spans="1:12">
      <c r="A4232" s="37">
        <v>13779</v>
      </c>
      <c r="B4232" s="23" t="s">
        <v>137</v>
      </c>
      <c r="C4232" s="18" t="s">
        <v>3699</v>
      </c>
      <c r="D4232" s="610" t="str">
        <f t="shared" si="342"/>
        <v>Фото</v>
      </c>
      <c r="E4232" s="72" t="s">
        <v>351</v>
      </c>
      <c r="F4232" s="65">
        <v>3</v>
      </c>
      <c r="G4232" s="48">
        <f t="shared" si="340"/>
        <v>111.89999999999999</v>
      </c>
      <c r="H4232" s="75"/>
      <c r="I4232" s="47">
        <f t="shared" si="341"/>
        <v>0</v>
      </c>
      <c r="J4232" s="47" t="s">
        <v>8776</v>
      </c>
      <c r="K4232" s="610"/>
      <c r="L4232" s="3"/>
    </row>
    <row r="4233" spans="1:12">
      <c r="A4233" s="37">
        <v>40653</v>
      </c>
      <c r="B4233" s="23" t="s">
        <v>137</v>
      </c>
      <c r="C4233" s="18" t="s">
        <v>195</v>
      </c>
      <c r="D4233" s="610" t="str">
        <f t="shared" si="342"/>
        <v>Фото</v>
      </c>
      <c r="E4233" s="72" t="s">
        <v>351</v>
      </c>
      <c r="F4233" s="65">
        <v>4.5</v>
      </c>
      <c r="G4233" s="48">
        <f t="shared" si="340"/>
        <v>167.85</v>
      </c>
      <c r="H4233" s="75"/>
      <c r="I4233" s="47">
        <f t="shared" si="341"/>
        <v>0</v>
      </c>
      <c r="J4233" s="47" t="s">
        <v>7548</v>
      </c>
      <c r="K4233" s="610"/>
      <c r="L4233" s="3"/>
    </row>
    <row r="4234" spans="1:12">
      <c r="A4234" s="37">
        <v>13816</v>
      </c>
      <c r="B4234" s="23" t="s">
        <v>137</v>
      </c>
      <c r="C4234" s="18" t="s">
        <v>3896</v>
      </c>
      <c r="D4234" s="610" t="str">
        <f t="shared" si="342"/>
        <v>Фото</v>
      </c>
      <c r="E4234" s="72" t="s">
        <v>351</v>
      </c>
      <c r="F4234" s="65">
        <v>6</v>
      </c>
      <c r="G4234" s="48">
        <f t="shared" si="340"/>
        <v>223.79999999999998</v>
      </c>
      <c r="H4234" s="75"/>
      <c r="I4234" s="47">
        <f t="shared" si="341"/>
        <v>0</v>
      </c>
      <c r="J4234" s="47" t="s">
        <v>8793</v>
      </c>
      <c r="K4234" s="610"/>
      <c r="L4234" s="3"/>
    </row>
    <row r="4235" spans="1:12">
      <c r="A4235" s="37">
        <v>14236</v>
      </c>
      <c r="B4235" s="23" t="s">
        <v>137</v>
      </c>
      <c r="C4235" s="18" t="s">
        <v>2100</v>
      </c>
      <c r="D4235" s="610" t="str">
        <f t="shared" si="342"/>
        <v>Фото</v>
      </c>
      <c r="E4235" s="72" t="s">
        <v>351</v>
      </c>
      <c r="F4235" s="65">
        <v>1</v>
      </c>
      <c r="G4235" s="48">
        <f t="shared" si="340"/>
        <v>37.299999999999997</v>
      </c>
      <c r="H4235" s="75"/>
      <c r="I4235" s="47">
        <f t="shared" si="341"/>
        <v>0</v>
      </c>
      <c r="J4235" s="47" t="s">
        <v>7524</v>
      </c>
      <c r="K4235" s="610"/>
      <c r="L4235" s="3"/>
    </row>
    <row r="4236" spans="1:12">
      <c r="A4236" s="37">
        <v>14238</v>
      </c>
      <c r="B4236" s="23" t="s">
        <v>137</v>
      </c>
      <c r="C4236" s="18" t="s">
        <v>2101</v>
      </c>
      <c r="D4236" s="610" t="str">
        <f t="shared" si="342"/>
        <v>Фото</v>
      </c>
      <c r="E4236" s="72" t="s">
        <v>351</v>
      </c>
      <c r="F4236" s="65">
        <v>1.7</v>
      </c>
      <c r="G4236" s="48">
        <f t="shared" si="340"/>
        <v>63.41</v>
      </c>
      <c r="H4236" s="75"/>
      <c r="I4236" s="47">
        <f t="shared" si="341"/>
        <v>0</v>
      </c>
      <c r="J4236" s="47" t="s">
        <v>7525</v>
      </c>
      <c r="K4236" s="610"/>
      <c r="L4236" s="3"/>
    </row>
    <row r="4237" spans="1:12">
      <c r="A4237" s="37">
        <v>13759</v>
      </c>
      <c r="B4237" s="23" t="s">
        <v>137</v>
      </c>
      <c r="C4237" s="18" t="s">
        <v>3598</v>
      </c>
      <c r="D4237" s="610" t="str">
        <f t="shared" si="342"/>
        <v>Фото</v>
      </c>
      <c r="E4237" s="72" t="s">
        <v>351</v>
      </c>
      <c r="F4237" s="65">
        <v>3</v>
      </c>
      <c r="G4237" s="48">
        <f t="shared" si="340"/>
        <v>111.89999999999999</v>
      </c>
      <c r="H4237" s="75"/>
      <c r="I4237" s="47">
        <f t="shared" si="341"/>
        <v>0</v>
      </c>
      <c r="J4237" s="47" t="s">
        <v>6798</v>
      </c>
      <c r="K4237" s="610"/>
      <c r="L4237" s="3"/>
    </row>
    <row r="4238" spans="1:12">
      <c r="A4238" s="37">
        <v>14250</v>
      </c>
      <c r="B4238" s="6" t="s">
        <v>148</v>
      </c>
      <c r="C4238" s="21" t="s">
        <v>2149</v>
      </c>
      <c r="D4238" s="610" t="str">
        <f t="shared" si="342"/>
        <v>Фото</v>
      </c>
      <c r="E4238" s="72" t="s">
        <v>351</v>
      </c>
      <c r="F4238" s="65">
        <v>11</v>
      </c>
      <c r="G4238" s="48">
        <f t="shared" si="340"/>
        <v>410.29999999999995</v>
      </c>
      <c r="H4238" s="75"/>
      <c r="I4238" s="47">
        <f t="shared" si="341"/>
        <v>0</v>
      </c>
      <c r="J4238" s="47" t="s">
        <v>7530</v>
      </c>
      <c r="K4238" s="610"/>
      <c r="L4238" s="3"/>
    </row>
    <row r="4239" spans="1:12">
      <c r="A4239" s="37">
        <v>14249</v>
      </c>
      <c r="B4239" s="6" t="s">
        <v>148</v>
      </c>
      <c r="C4239" s="21" t="s">
        <v>2150</v>
      </c>
      <c r="D4239" s="610" t="str">
        <f t="shared" si="342"/>
        <v>Фото</v>
      </c>
      <c r="E4239" s="72" t="s">
        <v>351</v>
      </c>
      <c r="F4239" s="65">
        <v>11</v>
      </c>
      <c r="G4239" s="48">
        <f t="shared" si="340"/>
        <v>410.29999999999995</v>
      </c>
      <c r="H4239" s="75"/>
      <c r="I4239" s="47">
        <f t="shared" si="341"/>
        <v>0</v>
      </c>
      <c r="J4239" s="47" t="s">
        <v>7529</v>
      </c>
      <c r="K4239" s="610"/>
      <c r="L4239" s="3"/>
    </row>
    <row r="4240" spans="1:12">
      <c r="A4240" s="37">
        <v>14246</v>
      </c>
      <c r="B4240" s="6" t="s">
        <v>148</v>
      </c>
      <c r="C4240" s="18" t="s">
        <v>2152</v>
      </c>
      <c r="D4240" s="610" t="str">
        <f t="shared" si="342"/>
        <v>Фото</v>
      </c>
      <c r="E4240" s="72" t="s">
        <v>351</v>
      </c>
      <c r="F4240" s="65">
        <v>11</v>
      </c>
      <c r="G4240" s="48">
        <f t="shared" si="340"/>
        <v>410.29999999999995</v>
      </c>
      <c r="H4240" s="75"/>
      <c r="I4240" s="47">
        <f t="shared" si="341"/>
        <v>0</v>
      </c>
      <c r="J4240" s="47" t="s">
        <v>7526</v>
      </c>
      <c r="K4240" s="610"/>
      <c r="L4240" s="3"/>
    </row>
    <row r="4241" spans="1:12">
      <c r="A4241" s="37">
        <v>14247</v>
      </c>
      <c r="B4241" s="6" t="s">
        <v>148</v>
      </c>
      <c r="C4241" s="18" t="s">
        <v>2151</v>
      </c>
      <c r="D4241" s="610" t="str">
        <f t="shared" si="342"/>
        <v>Фото</v>
      </c>
      <c r="E4241" s="72" t="s">
        <v>351</v>
      </c>
      <c r="F4241" s="65">
        <v>11</v>
      </c>
      <c r="G4241" s="48">
        <f t="shared" si="340"/>
        <v>410.29999999999995</v>
      </c>
      <c r="H4241" s="75"/>
      <c r="I4241" s="47">
        <f t="shared" si="341"/>
        <v>0</v>
      </c>
      <c r="J4241" s="47" t="s">
        <v>7527</v>
      </c>
      <c r="K4241" s="610"/>
      <c r="L4241" s="3"/>
    </row>
    <row r="4242" spans="1:12">
      <c r="A4242" s="37">
        <v>14248</v>
      </c>
      <c r="B4242" s="6" t="s">
        <v>148</v>
      </c>
      <c r="C4242" s="18" t="s">
        <v>2153</v>
      </c>
      <c r="D4242" s="610" t="str">
        <f t="shared" si="342"/>
        <v>Фото</v>
      </c>
      <c r="E4242" s="72" t="s">
        <v>351</v>
      </c>
      <c r="F4242" s="65">
        <v>11</v>
      </c>
      <c r="G4242" s="48">
        <f t="shared" si="340"/>
        <v>410.29999999999995</v>
      </c>
      <c r="H4242" s="75"/>
      <c r="I4242" s="47">
        <f t="shared" si="341"/>
        <v>0</v>
      </c>
      <c r="J4242" s="47" t="s">
        <v>7528</v>
      </c>
      <c r="K4242" s="610"/>
      <c r="L4242" s="3"/>
    </row>
    <row r="4243" spans="1:12">
      <c r="A4243" s="37">
        <v>14502</v>
      </c>
      <c r="B4243" s="23" t="s">
        <v>137</v>
      </c>
      <c r="C4243" s="18" t="s">
        <v>3559</v>
      </c>
      <c r="D4243" s="610" t="str">
        <f t="shared" si="342"/>
        <v>Фото</v>
      </c>
      <c r="E4243" s="72" t="s">
        <v>351</v>
      </c>
      <c r="F4243" s="65">
        <v>60</v>
      </c>
      <c r="G4243" s="48">
        <f t="shared" si="340"/>
        <v>2238</v>
      </c>
      <c r="H4243" s="75"/>
      <c r="I4243" s="47">
        <f t="shared" si="341"/>
        <v>0</v>
      </c>
      <c r="J4243" s="47" t="s">
        <v>7541</v>
      </c>
      <c r="K4243" s="610"/>
      <c r="L4243" s="3"/>
    </row>
    <row r="4244" spans="1:12">
      <c r="A4244" s="37">
        <v>14310</v>
      </c>
      <c r="B4244" s="23" t="s">
        <v>137</v>
      </c>
      <c r="C4244" s="18" t="s">
        <v>280</v>
      </c>
      <c r="D4244" s="610" t="str">
        <f t="shared" si="342"/>
        <v>Фото</v>
      </c>
      <c r="E4244" s="72" t="s">
        <v>351</v>
      </c>
      <c r="F4244" s="65">
        <v>5</v>
      </c>
      <c r="G4244" s="48">
        <f t="shared" si="340"/>
        <v>186.5</v>
      </c>
      <c r="H4244" s="75"/>
      <c r="I4244" s="47">
        <f t="shared" si="341"/>
        <v>0</v>
      </c>
      <c r="J4244" s="47" t="s">
        <v>7531</v>
      </c>
      <c r="K4244" s="610"/>
      <c r="L4244" s="3"/>
    </row>
    <row r="4245" spans="1:12">
      <c r="A4245" s="37">
        <v>13839</v>
      </c>
      <c r="B4245" s="23" t="s">
        <v>137</v>
      </c>
      <c r="C4245" s="18" t="s">
        <v>3930</v>
      </c>
      <c r="D4245" s="610" t="str">
        <f t="shared" si="342"/>
        <v>Фото</v>
      </c>
      <c r="E4245" s="72" t="s">
        <v>351</v>
      </c>
      <c r="F4245" s="65">
        <v>5.5</v>
      </c>
      <c r="G4245" s="48">
        <f t="shared" si="340"/>
        <v>205.14999999999998</v>
      </c>
      <c r="H4245" s="75"/>
      <c r="I4245" s="47">
        <f t="shared" si="341"/>
        <v>0</v>
      </c>
      <c r="J4245" s="47" t="s">
        <v>8814</v>
      </c>
      <c r="K4245" s="610"/>
      <c r="L4245" s="3"/>
    </row>
    <row r="4246" spans="1:12">
      <c r="A4246" s="37">
        <v>13859</v>
      </c>
      <c r="B4246" s="23" t="s">
        <v>137</v>
      </c>
      <c r="C4246" s="18" t="s">
        <v>3957</v>
      </c>
      <c r="D4246" s="610" t="str">
        <f t="shared" si="342"/>
        <v>Фото</v>
      </c>
      <c r="E4246" s="72" t="s">
        <v>351</v>
      </c>
      <c r="F4246" s="65">
        <v>1</v>
      </c>
      <c r="G4246" s="48">
        <f t="shared" si="340"/>
        <v>37.299999999999997</v>
      </c>
      <c r="H4246" s="75"/>
      <c r="I4246" s="47">
        <f t="shared" si="341"/>
        <v>0</v>
      </c>
      <c r="J4246" s="47" t="s">
        <v>8833</v>
      </c>
      <c r="K4246" s="610"/>
      <c r="L4246" s="3"/>
    </row>
    <row r="4247" spans="1:12">
      <c r="A4247" s="37">
        <v>13860</v>
      </c>
      <c r="B4247" s="23" t="s">
        <v>137</v>
      </c>
      <c r="C4247" s="18" t="s">
        <v>3958</v>
      </c>
      <c r="D4247" s="610" t="str">
        <f t="shared" si="342"/>
        <v>Фото</v>
      </c>
      <c r="E4247" s="72" t="s">
        <v>351</v>
      </c>
      <c r="F4247" s="65">
        <v>0.8</v>
      </c>
      <c r="G4247" s="48">
        <f t="shared" si="340"/>
        <v>29.84</v>
      </c>
      <c r="H4247" s="75"/>
      <c r="I4247" s="47">
        <f t="shared" si="341"/>
        <v>0</v>
      </c>
      <c r="J4247" s="47" t="s">
        <v>8834</v>
      </c>
      <c r="K4247" s="610"/>
      <c r="L4247" s="3"/>
    </row>
    <row r="4248" spans="1:12">
      <c r="A4248" s="37">
        <v>13865</v>
      </c>
      <c r="B4248" s="23" t="s">
        <v>137</v>
      </c>
      <c r="C4248" s="18" t="s">
        <v>3967</v>
      </c>
      <c r="D4248" s="610" t="str">
        <f t="shared" si="342"/>
        <v>Фото</v>
      </c>
      <c r="E4248" s="72" t="s">
        <v>351</v>
      </c>
      <c r="F4248" s="65">
        <v>0.5</v>
      </c>
      <c r="G4248" s="48">
        <f t="shared" si="340"/>
        <v>18.649999999999999</v>
      </c>
      <c r="H4248" s="75"/>
      <c r="I4248" s="47">
        <f t="shared" si="341"/>
        <v>0</v>
      </c>
      <c r="J4248" s="47" t="s">
        <v>8839</v>
      </c>
      <c r="K4248" s="610"/>
      <c r="L4248" s="3"/>
    </row>
    <row r="4249" spans="1:12">
      <c r="A4249" s="37">
        <v>13866</v>
      </c>
      <c r="B4249" s="23" t="s">
        <v>137</v>
      </c>
      <c r="C4249" s="18" t="s">
        <v>3968</v>
      </c>
      <c r="D4249" s="610" t="str">
        <f t="shared" si="342"/>
        <v>Фото</v>
      </c>
      <c r="E4249" s="72" t="s">
        <v>351</v>
      </c>
      <c r="F4249" s="65">
        <v>0.6</v>
      </c>
      <c r="G4249" s="48">
        <f t="shared" si="340"/>
        <v>22.38</v>
      </c>
      <c r="H4249" s="75"/>
      <c r="I4249" s="47">
        <f t="shared" si="341"/>
        <v>0</v>
      </c>
      <c r="J4249" s="47" t="s">
        <v>8840</v>
      </c>
      <c r="K4249" s="610"/>
      <c r="L4249" s="3"/>
    </row>
    <row r="4250" spans="1:12">
      <c r="A4250" s="37">
        <v>13880</v>
      </c>
      <c r="B4250" s="23" t="s">
        <v>137</v>
      </c>
      <c r="C4250" s="18" t="s">
        <v>3987</v>
      </c>
      <c r="D4250" s="610" t="str">
        <f t="shared" si="342"/>
        <v>Фото</v>
      </c>
      <c r="E4250" s="72" t="s">
        <v>351</v>
      </c>
      <c r="F4250" s="65">
        <v>0.8</v>
      </c>
      <c r="G4250" s="48">
        <f t="shared" si="340"/>
        <v>29.84</v>
      </c>
      <c r="H4250" s="75"/>
      <c r="I4250" s="47">
        <f t="shared" si="341"/>
        <v>0</v>
      </c>
      <c r="J4250" s="47" t="s">
        <v>8841</v>
      </c>
      <c r="K4250" s="610"/>
      <c r="L4250" s="3"/>
    </row>
    <row r="4251" spans="1:12">
      <c r="A4251" s="37">
        <v>14210</v>
      </c>
      <c r="B4251" s="23" t="s">
        <v>137</v>
      </c>
      <c r="C4251" s="18" t="s">
        <v>3951</v>
      </c>
      <c r="D4251" s="610" t="str">
        <f t="shared" si="342"/>
        <v>Фото</v>
      </c>
      <c r="E4251" s="72" t="s">
        <v>351</v>
      </c>
      <c r="F4251" s="65">
        <v>1.3</v>
      </c>
      <c r="G4251" s="48">
        <f t="shared" si="340"/>
        <v>48.489999999999995</v>
      </c>
      <c r="H4251" s="75"/>
      <c r="I4251" s="47">
        <f t="shared" si="341"/>
        <v>0</v>
      </c>
      <c r="J4251" s="47" t="s">
        <v>7521</v>
      </c>
      <c r="K4251" s="610"/>
      <c r="L4251" s="3"/>
    </row>
    <row r="4252" spans="1:12">
      <c r="A4252" s="37">
        <v>13846</v>
      </c>
      <c r="B4252" s="23" t="s">
        <v>137</v>
      </c>
      <c r="C4252" s="18" t="s">
        <v>3941</v>
      </c>
      <c r="D4252" s="610" t="str">
        <f t="shared" si="342"/>
        <v>Фото</v>
      </c>
      <c r="E4252" s="72" t="s">
        <v>351</v>
      </c>
      <c r="F4252" s="65">
        <v>0.5</v>
      </c>
      <c r="G4252" s="48">
        <f t="shared" si="340"/>
        <v>18.649999999999999</v>
      </c>
      <c r="H4252" s="75"/>
      <c r="I4252" s="47">
        <f t="shared" si="341"/>
        <v>0</v>
      </c>
      <c r="J4252" s="47" t="s">
        <v>8820</v>
      </c>
      <c r="K4252" s="610"/>
      <c r="L4252" s="3"/>
    </row>
    <row r="4253" spans="1:12">
      <c r="A4253" s="37">
        <v>13758</v>
      </c>
      <c r="B4253" s="6" t="s">
        <v>148</v>
      </c>
      <c r="C4253" s="18" t="s">
        <v>3596</v>
      </c>
      <c r="D4253" s="610" t="str">
        <f t="shared" si="342"/>
        <v>Фото</v>
      </c>
      <c r="E4253" s="72" t="s">
        <v>351</v>
      </c>
      <c r="F4253" s="65">
        <v>9</v>
      </c>
      <c r="G4253" s="48">
        <f t="shared" si="340"/>
        <v>335.7</v>
      </c>
      <c r="H4253" s="75"/>
      <c r="I4253" s="47">
        <f t="shared" si="341"/>
        <v>0</v>
      </c>
      <c r="J4253" s="47" t="s">
        <v>6781</v>
      </c>
      <c r="K4253" s="610"/>
      <c r="L4253" s="3"/>
    </row>
    <row r="4254" spans="1:12">
      <c r="A4254" s="37">
        <v>14313</v>
      </c>
      <c r="B4254" s="23" t="s">
        <v>137</v>
      </c>
      <c r="C4254" s="18" t="s">
        <v>281</v>
      </c>
      <c r="D4254" s="610" t="str">
        <f t="shared" si="342"/>
        <v>Фото</v>
      </c>
      <c r="E4254" s="72" t="s">
        <v>351</v>
      </c>
      <c r="F4254" s="65">
        <v>13.5</v>
      </c>
      <c r="G4254" s="48">
        <f t="shared" si="340"/>
        <v>503.54999999999995</v>
      </c>
      <c r="H4254" s="75"/>
      <c r="I4254" s="47">
        <f t="shared" si="341"/>
        <v>0</v>
      </c>
      <c r="J4254" s="47" t="s">
        <v>7532</v>
      </c>
      <c r="K4254" s="610"/>
      <c r="L4254" s="3"/>
    </row>
    <row r="4255" spans="1:12">
      <c r="A4255" s="37">
        <v>14318</v>
      </c>
      <c r="B4255" s="23" t="s">
        <v>137</v>
      </c>
      <c r="C4255" s="18" t="s">
        <v>3571</v>
      </c>
      <c r="D4255" s="610" t="str">
        <f t="shared" si="342"/>
        <v>Фото</v>
      </c>
      <c r="E4255" s="72" t="s">
        <v>351</v>
      </c>
      <c r="F4255" s="65">
        <v>1.3</v>
      </c>
      <c r="G4255" s="48">
        <f t="shared" si="340"/>
        <v>48.489999999999995</v>
      </c>
      <c r="H4255" s="75"/>
      <c r="I4255" s="47">
        <f t="shared" si="341"/>
        <v>0</v>
      </c>
      <c r="J4255" s="47" t="s">
        <v>7533</v>
      </c>
      <c r="K4255" s="610"/>
      <c r="L4255" s="3"/>
    </row>
    <row r="4256" spans="1:12">
      <c r="A4256" s="37">
        <v>14320</v>
      </c>
      <c r="B4256" s="23" t="s">
        <v>137</v>
      </c>
      <c r="C4256" s="18" t="s">
        <v>3703</v>
      </c>
      <c r="D4256" s="610" t="str">
        <f t="shared" si="342"/>
        <v>Фото</v>
      </c>
      <c r="E4256" s="72" t="s">
        <v>351</v>
      </c>
      <c r="F4256" s="65">
        <v>1</v>
      </c>
      <c r="G4256" s="48">
        <f t="shared" si="340"/>
        <v>37.299999999999997</v>
      </c>
      <c r="H4256" s="75"/>
      <c r="I4256" s="47">
        <f t="shared" si="341"/>
        <v>0</v>
      </c>
      <c r="J4256" s="47" t="s">
        <v>7534</v>
      </c>
      <c r="K4256" s="610"/>
      <c r="L4256" s="3"/>
    </row>
    <row r="4257" spans="1:12">
      <c r="A4257" s="37">
        <v>14322</v>
      </c>
      <c r="B4257" s="23" t="s">
        <v>137</v>
      </c>
      <c r="C4257" s="18" t="s">
        <v>1559</v>
      </c>
      <c r="D4257" s="610" t="str">
        <f t="shared" si="342"/>
        <v>Фото</v>
      </c>
      <c r="E4257" s="72" t="s">
        <v>351</v>
      </c>
      <c r="F4257" s="65">
        <v>1</v>
      </c>
      <c r="G4257" s="48">
        <f t="shared" ref="G4257:G4288" si="343">I$2*F4257</f>
        <v>37.299999999999997</v>
      </c>
      <c r="H4257" s="75"/>
      <c r="I4257" s="47">
        <f t="shared" ref="I4257:I4288" si="344">F4257*H4257</f>
        <v>0</v>
      </c>
      <c r="J4257" s="47" t="s">
        <v>7535</v>
      </c>
      <c r="K4257" s="610"/>
      <c r="L4257" s="3"/>
    </row>
    <row r="4258" spans="1:12">
      <c r="A4258" s="37">
        <v>13748</v>
      </c>
      <c r="B4258" s="23" t="s">
        <v>137</v>
      </c>
      <c r="C4258" s="18" t="s">
        <v>3564</v>
      </c>
      <c r="D4258" s="610" t="str">
        <f t="shared" si="342"/>
        <v>Фото</v>
      </c>
      <c r="E4258" s="72" t="s">
        <v>351</v>
      </c>
      <c r="F4258" s="65">
        <v>8</v>
      </c>
      <c r="G4258" s="48">
        <f t="shared" si="343"/>
        <v>298.39999999999998</v>
      </c>
      <c r="H4258" s="75"/>
      <c r="I4258" s="47">
        <f t="shared" si="344"/>
        <v>0</v>
      </c>
      <c r="J4258" s="47" t="s">
        <v>5661</v>
      </c>
      <c r="K4258" s="610"/>
      <c r="L4258" s="3"/>
    </row>
    <row r="4259" spans="1:12">
      <c r="A4259" s="37">
        <v>13814</v>
      </c>
      <c r="B4259" s="23" t="s">
        <v>137</v>
      </c>
      <c r="C4259" s="18" t="s">
        <v>3894</v>
      </c>
      <c r="D4259" s="610" t="str">
        <f t="shared" si="342"/>
        <v>Фото</v>
      </c>
      <c r="E4259" s="72" t="s">
        <v>351</v>
      </c>
      <c r="F4259" s="65">
        <v>1.8</v>
      </c>
      <c r="G4259" s="48">
        <f t="shared" si="343"/>
        <v>67.14</v>
      </c>
      <c r="H4259" s="75"/>
      <c r="I4259" s="47">
        <f t="shared" si="344"/>
        <v>0</v>
      </c>
      <c r="J4259" s="47" t="s">
        <v>8791</v>
      </c>
      <c r="K4259" s="610"/>
      <c r="L4259" s="3"/>
    </row>
    <row r="4260" spans="1:12">
      <c r="A4260" s="37">
        <v>13757</v>
      </c>
      <c r="B4260" s="23" t="s">
        <v>137</v>
      </c>
      <c r="C4260" s="18" t="s">
        <v>3595</v>
      </c>
      <c r="D4260" s="610" t="str">
        <f t="shared" si="342"/>
        <v>Фото</v>
      </c>
      <c r="E4260" s="72" t="s">
        <v>351</v>
      </c>
      <c r="F4260" s="65">
        <v>3</v>
      </c>
      <c r="G4260" s="48">
        <f t="shared" si="343"/>
        <v>111.89999999999999</v>
      </c>
      <c r="H4260" s="75"/>
      <c r="I4260" s="47">
        <f t="shared" si="344"/>
        <v>0</v>
      </c>
      <c r="J4260" s="47" t="s">
        <v>6961</v>
      </c>
      <c r="K4260" s="610"/>
      <c r="L4260" s="3"/>
    </row>
    <row r="4261" spans="1:12">
      <c r="A4261" s="37">
        <v>40652</v>
      </c>
      <c r="B4261" s="23" t="s">
        <v>137</v>
      </c>
      <c r="C4261" s="18" t="s">
        <v>3926</v>
      </c>
      <c r="D4261" s="610" t="str">
        <f t="shared" si="342"/>
        <v>Фото</v>
      </c>
      <c r="E4261" s="72" t="s">
        <v>351</v>
      </c>
      <c r="F4261" s="65">
        <v>3</v>
      </c>
      <c r="G4261" s="48">
        <f t="shared" si="343"/>
        <v>111.89999999999999</v>
      </c>
      <c r="H4261" s="75"/>
      <c r="I4261" s="47">
        <f t="shared" si="344"/>
        <v>0</v>
      </c>
      <c r="J4261" s="47" t="s">
        <v>7547</v>
      </c>
      <c r="K4261" s="610"/>
      <c r="L4261" s="3"/>
    </row>
    <row r="4262" spans="1:12">
      <c r="A4262" s="37">
        <v>14441</v>
      </c>
      <c r="B4262" s="23" t="s">
        <v>137</v>
      </c>
      <c r="C4262" s="18" t="s">
        <v>3593</v>
      </c>
      <c r="D4262" s="610" t="str">
        <f t="shared" si="342"/>
        <v>Фото</v>
      </c>
      <c r="E4262" s="72" t="s">
        <v>351</v>
      </c>
      <c r="F4262" s="65">
        <v>4.5</v>
      </c>
      <c r="G4262" s="48">
        <f t="shared" si="343"/>
        <v>167.85</v>
      </c>
      <c r="H4262" s="75"/>
      <c r="I4262" s="47">
        <f t="shared" si="344"/>
        <v>0</v>
      </c>
      <c r="J4262" s="47" t="s">
        <v>7536</v>
      </c>
      <c r="K4262" s="610"/>
      <c r="L4262" s="3"/>
    </row>
    <row r="4263" spans="1:12">
      <c r="A4263" s="37">
        <v>14442</v>
      </c>
      <c r="B4263" s="23" t="s">
        <v>137</v>
      </c>
      <c r="C4263" s="18" t="s">
        <v>4004</v>
      </c>
      <c r="D4263" s="610" t="str">
        <f t="shared" si="342"/>
        <v>Фото</v>
      </c>
      <c r="E4263" s="72" t="s">
        <v>351</v>
      </c>
      <c r="F4263" s="65">
        <v>0.5</v>
      </c>
      <c r="G4263" s="48">
        <f t="shared" si="343"/>
        <v>18.649999999999999</v>
      </c>
      <c r="H4263" s="75"/>
      <c r="I4263" s="47">
        <f t="shared" si="344"/>
        <v>0</v>
      </c>
      <c r="J4263" s="47" t="s">
        <v>7537</v>
      </c>
      <c r="K4263" s="610"/>
      <c r="L4263" s="3"/>
    </row>
    <row r="4264" spans="1:12">
      <c r="A4264" s="37">
        <v>13875</v>
      </c>
      <c r="B4264" s="23" t="s">
        <v>137</v>
      </c>
      <c r="C4264" s="18" t="s">
        <v>3978</v>
      </c>
      <c r="D4264" s="610" t="str">
        <f t="shared" si="342"/>
        <v>Фото</v>
      </c>
      <c r="E4264" s="72" t="s">
        <v>351</v>
      </c>
      <c r="F4264" s="65">
        <v>0.08</v>
      </c>
      <c r="G4264" s="48">
        <f t="shared" si="343"/>
        <v>2.984</v>
      </c>
      <c r="H4264" s="75"/>
      <c r="I4264" s="47">
        <f t="shared" si="344"/>
        <v>0</v>
      </c>
      <c r="J4264" s="47" t="s">
        <v>7813</v>
      </c>
      <c r="K4264" s="610"/>
      <c r="L4264" s="3"/>
    </row>
    <row r="4265" spans="1:12">
      <c r="A4265" s="37">
        <v>13848</v>
      </c>
      <c r="B4265" s="23" t="s">
        <v>137</v>
      </c>
      <c r="C4265" s="18" t="s">
        <v>3944</v>
      </c>
      <c r="D4265" s="610" t="str">
        <f t="shared" si="342"/>
        <v>Фото</v>
      </c>
      <c r="E4265" s="72" t="s">
        <v>351</v>
      </c>
      <c r="F4265" s="65">
        <v>0.25</v>
      </c>
      <c r="G4265" s="48">
        <f t="shared" si="343"/>
        <v>9.3249999999999993</v>
      </c>
      <c r="H4265" s="75"/>
      <c r="I4265" s="47">
        <f t="shared" si="344"/>
        <v>0</v>
      </c>
      <c r="J4265" s="47" t="s">
        <v>8822</v>
      </c>
      <c r="K4265" s="610"/>
      <c r="L4265" s="3"/>
    </row>
    <row r="4266" spans="1:12">
      <c r="A4266" s="37">
        <v>13811</v>
      </c>
      <c r="B4266" s="23" t="s">
        <v>137</v>
      </c>
      <c r="C4266" s="18" t="s">
        <v>3891</v>
      </c>
      <c r="D4266" s="610" t="str">
        <f t="shared" si="342"/>
        <v>Фото</v>
      </c>
      <c r="E4266" s="72" t="s">
        <v>351</v>
      </c>
      <c r="F4266" s="65">
        <v>2.5</v>
      </c>
      <c r="G4266" s="48">
        <f t="shared" si="343"/>
        <v>93.25</v>
      </c>
      <c r="H4266" s="75"/>
      <c r="I4266" s="47">
        <f t="shared" si="344"/>
        <v>0</v>
      </c>
      <c r="J4266" s="47" t="s">
        <v>8788</v>
      </c>
      <c r="K4266" s="610"/>
      <c r="L4266" s="3"/>
    </row>
    <row r="4267" spans="1:12">
      <c r="A4267" s="37">
        <v>13870</v>
      </c>
      <c r="B4267" s="23" t="s">
        <v>137</v>
      </c>
      <c r="C4267" s="18" t="s">
        <v>4044</v>
      </c>
      <c r="D4267" s="610" t="str">
        <f t="shared" si="342"/>
        <v>Фото</v>
      </c>
      <c r="E4267" s="72" t="s">
        <v>351</v>
      </c>
      <c r="F4267" s="65">
        <v>0.5</v>
      </c>
      <c r="G4267" s="48">
        <f t="shared" si="343"/>
        <v>18.649999999999999</v>
      </c>
      <c r="H4267" s="75"/>
      <c r="I4267" s="47">
        <f t="shared" si="344"/>
        <v>0</v>
      </c>
      <c r="J4267" s="47" t="s">
        <v>8868</v>
      </c>
      <c r="K4267" s="610"/>
      <c r="L4267" s="3"/>
    </row>
    <row r="4268" spans="1:12">
      <c r="A4268" s="37">
        <v>13812</v>
      </c>
      <c r="B4268" s="23" t="s">
        <v>137</v>
      </c>
      <c r="C4268" s="18" t="s">
        <v>3892</v>
      </c>
      <c r="D4268" s="610" t="str">
        <f t="shared" si="342"/>
        <v>Фото</v>
      </c>
      <c r="E4268" s="72" t="s">
        <v>351</v>
      </c>
      <c r="F4268" s="65">
        <v>1</v>
      </c>
      <c r="G4268" s="48">
        <f t="shared" si="343"/>
        <v>37.299999999999997</v>
      </c>
      <c r="H4268" s="75"/>
      <c r="I4268" s="47">
        <f t="shared" si="344"/>
        <v>0</v>
      </c>
      <c r="J4268" s="47" t="s">
        <v>8789</v>
      </c>
      <c r="K4268" s="610"/>
      <c r="L4268" s="3"/>
    </row>
    <row r="4269" spans="1:12">
      <c r="A4269" s="37">
        <v>13882</v>
      </c>
      <c r="B4269" s="23" t="s">
        <v>137</v>
      </c>
      <c r="C4269" s="18" t="s">
        <v>3992</v>
      </c>
      <c r="D4269" s="610" t="str">
        <f t="shared" si="342"/>
        <v>Фото</v>
      </c>
      <c r="E4269" s="72" t="s">
        <v>351</v>
      </c>
      <c r="F4269" s="65">
        <v>6</v>
      </c>
      <c r="G4269" s="48">
        <f t="shared" si="343"/>
        <v>223.79999999999998</v>
      </c>
      <c r="H4269" s="75"/>
      <c r="I4269" s="47">
        <f t="shared" si="344"/>
        <v>0</v>
      </c>
      <c r="J4269" s="47" t="s">
        <v>8843</v>
      </c>
      <c r="K4269" s="610"/>
      <c r="L4269" s="3"/>
    </row>
    <row r="4270" spans="1:12">
      <c r="A4270" s="37">
        <v>13815</v>
      </c>
      <c r="B4270" s="23" t="s">
        <v>137</v>
      </c>
      <c r="C4270" s="18" t="s">
        <v>3895</v>
      </c>
      <c r="D4270" s="610" t="str">
        <f t="shared" si="342"/>
        <v>Фото</v>
      </c>
      <c r="E4270" s="72" t="s">
        <v>351</v>
      </c>
      <c r="F4270" s="65">
        <v>13</v>
      </c>
      <c r="G4270" s="48">
        <f t="shared" si="343"/>
        <v>484.9</v>
      </c>
      <c r="H4270" s="75"/>
      <c r="I4270" s="47">
        <f t="shared" si="344"/>
        <v>0</v>
      </c>
      <c r="J4270" s="47" t="s">
        <v>8792</v>
      </c>
      <c r="K4270" s="610"/>
      <c r="L4270" s="3"/>
    </row>
    <row r="4271" spans="1:12">
      <c r="A4271" s="37">
        <v>13841</v>
      </c>
      <c r="B4271" s="23" t="s">
        <v>137</v>
      </c>
      <c r="C4271" s="18" t="s">
        <v>3932</v>
      </c>
      <c r="D4271" s="610" t="str">
        <f t="shared" si="342"/>
        <v>Фото</v>
      </c>
      <c r="E4271" s="72" t="s">
        <v>351</v>
      </c>
      <c r="F4271" s="65">
        <v>0.18</v>
      </c>
      <c r="G4271" s="48">
        <f t="shared" si="343"/>
        <v>6.7139999999999995</v>
      </c>
      <c r="H4271" s="75"/>
      <c r="I4271" s="47">
        <f t="shared" si="344"/>
        <v>0</v>
      </c>
      <c r="J4271" s="47" t="s">
        <v>8816</v>
      </c>
      <c r="K4271" s="610"/>
      <c r="L4271" s="3"/>
    </row>
    <row r="4272" spans="1:12">
      <c r="A4272" s="37">
        <v>13878</v>
      </c>
      <c r="B4272" s="23" t="s">
        <v>137</v>
      </c>
      <c r="C4272" s="18" t="s">
        <v>3983</v>
      </c>
      <c r="D4272" s="610" t="str">
        <f t="shared" si="342"/>
        <v>Фото</v>
      </c>
      <c r="E4272" s="72" t="s">
        <v>351</v>
      </c>
      <c r="F4272" s="65">
        <v>3.5</v>
      </c>
      <c r="G4272" s="48">
        <f t="shared" si="343"/>
        <v>130.54999999999998</v>
      </c>
      <c r="H4272" s="75"/>
      <c r="I4272" s="47">
        <f t="shared" si="344"/>
        <v>0</v>
      </c>
      <c r="J4272" s="47" t="s">
        <v>6375</v>
      </c>
      <c r="K4272" s="610"/>
      <c r="L4272" s="3"/>
    </row>
    <row r="4273" spans="1:12">
      <c r="A4273" s="37">
        <v>11220</v>
      </c>
      <c r="B4273" s="7" t="s">
        <v>137</v>
      </c>
      <c r="C4273" s="31" t="s">
        <v>3984</v>
      </c>
      <c r="D4273" s="610" t="str">
        <f t="shared" si="342"/>
        <v>Фото</v>
      </c>
      <c r="E4273" s="569" t="s">
        <v>134</v>
      </c>
      <c r="F4273" s="65">
        <v>21</v>
      </c>
      <c r="G4273" s="48">
        <f t="shared" si="343"/>
        <v>783.3</v>
      </c>
      <c r="H4273" s="75"/>
      <c r="I4273" s="47">
        <f t="shared" si="344"/>
        <v>0</v>
      </c>
      <c r="J4273" s="47" t="s">
        <v>6580</v>
      </c>
      <c r="K4273" s="610"/>
      <c r="L4273" s="3"/>
    </row>
    <row r="4274" spans="1:12">
      <c r="A4274" s="37">
        <v>13864</v>
      </c>
      <c r="B4274" s="7" t="s">
        <v>137</v>
      </c>
      <c r="C4274" s="31" t="s">
        <v>3965</v>
      </c>
      <c r="D4274" s="610" t="str">
        <f t="shared" si="342"/>
        <v>Фото</v>
      </c>
      <c r="E4274" s="530" t="s">
        <v>351</v>
      </c>
      <c r="F4274" s="65">
        <v>1</v>
      </c>
      <c r="G4274" s="48">
        <f t="shared" si="343"/>
        <v>37.299999999999997</v>
      </c>
      <c r="H4274" s="75"/>
      <c r="I4274" s="47">
        <f t="shared" si="344"/>
        <v>0</v>
      </c>
      <c r="J4274" s="47" t="s">
        <v>8838</v>
      </c>
      <c r="K4274" s="610"/>
      <c r="L4274" s="3"/>
    </row>
    <row r="4275" spans="1:12">
      <c r="A4275" s="37">
        <v>13863</v>
      </c>
      <c r="B4275" s="7" t="s">
        <v>137</v>
      </c>
      <c r="C4275" s="31" t="s">
        <v>3964</v>
      </c>
      <c r="D4275" s="610" t="str">
        <f t="shared" si="342"/>
        <v>Фото</v>
      </c>
      <c r="E4275" s="530" t="s">
        <v>351</v>
      </c>
      <c r="F4275" s="65">
        <v>1</v>
      </c>
      <c r="G4275" s="48">
        <f t="shared" si="343"/>
        <v>37.299999999999997</v>
      </c>
      <c r="H4275" s="75"/>
      <c r="I4275" s="47">
        <f t="shared" si="344"/>
        <v>0</v>
      </c>
      <c r="J4275" s="47" t="s">
        <v>8837</v>
      </c>
      <c r="K4275" s="610"/>
      <c r="L4275" s="3"/>
    </row>
    <row r="4276" spans="1:12">
      <c r="A4276" s="37">
        <v>14463</v>
      </c>
      <c r="B4276" s="23" t="s">
        <v>137</v>
      </c>
      <c r="C4276" s="18" t="s">
        <v>857</v>
      </c>
      <c r="D4276" s="610" t="str">
        <f t="shared" si="342"/>
        <v>Фото</v>
      </c>
      <c r="E4276" s="571" t="s">
        <v>134</v>
      </c>
      <c r="F4276" s="65">
        <v>13</v>
      </c>
      <c r="G4276" s="48">
        <f t="shared" si="343"/>
        <v>484.9</v>
      </c>
      <c r="H4276" s="75"/>
      <c r="I4276" s="47">
        <f t="shared" si="344"/>
        <v>0</v>
      </c>
      <c r="J4276" s="47" t="s">
        <v>8184</v>
      </c>
      <c r="K4276" s="610"/>
      <c r="L4276" s="3"/>
    </row>
    <row r="4277" spans="1:12">
      <c r="A4277" s="37">
        <v>13868</v>
      </c>
      <c r="B4277" s="23" t="s">
        <v>137</v>
      </c>
      <c r="C4277" s="18" t="s">
        <v>4043</v>
      </c>
      <c r="D4277" s="610" t="str">
        <f t="shared" si="342"/>
        <v>Фото</v>
      </c>
      <c r="E4277" s="72" t="s">
        <v>351</v>
      </c>
      <c r="F4277" s="65">
        <v>0.5</v>
      </c>
      <c r="G4277" s="48">
        <f t="shared" si="343"/>
        <v>18.649999999999999</v>
      </c>
      <c r="H4277" s="75"/>
      <c r="I4277" s="47">
        <f t="shared" si="344"/>
        <v>0</v>
      </c>
      <c r="J4277" s="47" t="s">
        <v>8866</v>
      </c>
      <c r="K4277" s="610"/>
      <c r="L4277" s="3"/>
    </row>
    <row r="4278" spans="1:12">
      <c r="A4278" s="37">
        <v>13876</v>
      </c>
      <c r="B4278" s="23" t="s">
        <v>137</v>
      </c>
      <c r="C4278" s="18" t="s">
        <v>3979</v>
      </c>
      <c r="D4278" s="610" t="str">
        <f t="shared" si="342"/>
        <v>Фото</v>
      </c>
      <c r="E4278" s="72" t="s">
        <v>351</v>
      </c>
      <c r="F4278" s="65">
        <v>1.3</v>
      </c>
      <c r="G4278" s="48">
        <f t="shared" si="343"/>
        <v>48.489999999999995</v>
      </c>
      <c r="H4278" s="75"/>
      <c r="I4278" s="47">
        <f t="shared" si="344"/>
        <v>0</v>
      </c>
      <c r="J4278" s="47" t="s">
        <v>7812</v>
      </c>
      <c r="K4278" s="610"/>
      <c r="L4278" s="3"/>
    </row>
    <row r="4279" spans="1:12">
      <c r="A4279" s="37">
        <v>13862</v>
      </c>
      <c r="B4279" s="23" t="s">
        <v>137</v>
      </c>
      <c r="C4279" s="18" t="s">
        <v>3962</v>
      </c>
      <c r="D4279" s="610" t="str">
        <f t="shared" si="342"/>
        <v>Фото</v>
      </c>
      <c r="E4279" s="72" t="s">
        <v>351</v>
      </c>
      <c r="F4279" s="65">
        <v>2</v>
      </c>
      <c r="G4279" s="48">
        <f t="shared" si="343"/>
        <v>74.599999999999994</v>
      </c>
      <c r="H4279" s="75"/>
      <c r="I4279" s="47">
        <f t="shared" si="344"/>
        <v>0</v>
      </c>
      <c r="J4279" s="47" t="s">
        <v>8836</v>
      </c>
      <c r="K4279" s="610"/>
      <c r="L4279" s="3"/>
    </row>
    <row r="4280" spans="1:12">
      <c r="A4280" s="37">
        <v>14467</v>
      </c>
      <c r="B4280" s="23" t="s">
        <v>137</v>
      </c>
      <c r="C4280" s="18" t="s">
        <v>3205</v>
      </c>
      <c r="D4280" s="610" t="str">
        <f t="shared" si="342"/>
        <v>Фото</v>
      </c>
      <c r="E4280" s="72" t="s">
        <v>351</v>
      </c>
      <c r="F4280" s="65">
        <v>0.7</v>
      </c>
      <c r="G4280" s="48">
        <f t="shared" si="343"/>
        <v>26.109999999999996</v>
      </c>
      <c r="H4280" s="75"/>
      <c r="I4280" s="47">
        <f t="shared" si="344"/>
        <v>0</v>
      </c>
      <c r="J4280" s="47" t="s">
        <v>7538</v>
      </c>
      <c r="K4280" s="610"/>
      <c r="L4280" s="3"/>
    </row>
    <row r="4281" spans="1:12">
      <c r="A4281" s="37">
        <v>14475</v>
      </c>
      <c r="B4281" s="6" t="s">
        <v>148</v>
      </c>
      <c r="C4281" s="18" t="s">
        <v>3552</v>
      </c>
      <c r="D4281" s="610" t="str">
        <f t="shared" si="342"/>
        <v>Фото</v>
      </c>
      <c r="E4281" s="72" t="s">
        <v>351</v>
      </c>
      <c r="F4281" s="65">
        <v>0.9</v>
      </c>
      <c r="G4281" s="48">
        <f t="shared" si="343"/>
        <v>33.57</v>
      </c>
      <c r="H4281" s="75"/>
      <c r="I4281" s="47">
        <f t="shared" si="344"/>
        <v>0</v>
      </c>
      <c r="J4281" s="47" t="s">
        <v>7539</v>
      </c>
      <c r="K4281" s="610"/>
      <c r="L4281" s="3"/>
    </row>
    <row r="4282" spans="1:12">
      <c r="A4282" s="37">
        <v>14479</v>
      </c>
      <c r="B4282" s="23" t="s">
        <v>137</v>
      </c>
      <c r="C4282" s="18" t="s">
        <v>2954</v>
      </c>
      <c r="D4282" s="610" t="str">
        <f t="shared" si="342"/>
        <v>Фото</v>
      </c>
      <c r="E4282" s="72" t="s">
        <v>351</v>
      </c>
      <c r="F4282" s="65">
        <v>1.5</v>
      </c>
      <c r="G4282" s="48">
        <f t="shared" si="343"/>
        <v>55.949999999999996</v>
      </c>
      <c r="H4282" s="75"/>
      <c r="I4282" s="47">
        <f t="shared" si="344"/>
        <v>0</v>
      </c>
      <c r="J4282" s="47" t="s">
        <v>8432</v>
      </c>
      <c r="K4282" s="610"/>
      <c r="L4282" s="3"/>
    </row>
    <row r="4283" spans="1:12">
      <c r="A4283" s="37">
        <v>14480</v>
      </c>
      <c r="B4283" s="23" t="s">
        <v>137</v>
      </c>
      <c r="C4283" s="18" t="s">
        <v>282</v>
      </c>
      <c r="D4283" s="610" t="str">
        <f t="shared" si="342"/>
        <v>Фото</v>
      </c>
      <c r="E4283" s="72" t="s">
        <v>351</v>
      </c>
      <c r="F4283" s="65">
        <v>0.9</v>
      </c>
      <c r="G4283" s="48">
        <f t="shared" si="343"/>
        <v>33.57</v>
      </c>
      <c r="H4283" s="75"/>
      <c r="I4283" s="47">
        <f t="shared" si="344"/>
        <v>0</v>
      </c>
      <c r="J4283" s="47" t="s">
        <v>7540</v>
      </c>
      <c r="K4283" s="610"/>
      <c r="L4283" s="3"/>
    </row>
    <row r="4284" spans="1:12">
      <c r="A4284" s="37">
        <v>14505</v>
      </c>
      <c r="B4284" s="23" t="s">
        <v>137</v>
      </c>
      <c r="C4284" s="18" t="s">
        <v>3963</v>
      </c>
      <c r="D4284" s="610" t="str">
        <f t="shared" si="342"/>
        <v>Фото</v>
      </c>
      <c r="E4284" s="72" t="s">
        <v>351</v>
      </c>
      <c r="F4284" s="65">
        <v>7.5</v>
      </c>
      <c r="G4284" s="48">
        <f t="shared" si="343"/>
        <v>279.75</v>
      </c>
      <c r="H4284" s="75"/>
      <c r="I4284" s="47">
        <f t="shared" si="344"/>
        <v>0</v>
      </c>
      <c r="J4284" s="47" t="s">
        <v>7542</v>
      </c>
      <c r="K4284" s="610"/>
      <c r="L4284" s="3"/>
    </row>
    <row r="4285" spans="1:12">
      <c r="A4285" s="37">
        <v>14511</v>
      </c>
      <c r="B4285" s="23" t="s">
        <v>137</v>
      </c>
      <c r="C4285" s="18" t="s">
        <v>3960</v>
      </c>
      <c r="D4285" s="610" t="str">
        <f t="shared" si="342"/>
        <v>Фото</v>
      </c>
      <c r="E4285" s="72" t="s">
        <v>351</v>
      </c>
      <c r="F4285" s="65">
        <v>3</v>
      </c>
      <c r="G4285" s="48">
        <f t="shared" si="343"/>
        <v>111.89999999999999</v>
      </c>
      <c r="H4285" s="75"/>
      <c r="I4285" s="47">
        <f t="shared" si="344"/>
        <v>0</v>
      </c>
      <c r="J4285" s="47" t="s">
        <v>7543</v>
      </c>
      <c r="K4285" s="610"/>
      <c r="L4285" s="3"/>
    </row>
    <row r="4286" spans="1:12">
      <c r="A4286" s="37">
        <v>14516</v>
      </c>
      <c r="B4286" s="23" t="s">
        <v>137</v>
      </c>
      <c r="C4286" s="18" t="s">
        <v>283</v>
      </c>
      <c r="D4286" s="610" t="str">
        <f t="shared" si="342"/>
        <v>Фото</v>
      </c>
      <c r="E4286" s="72" t="s">
        <v>351</v>
      </c>
      <c r="F4286" s="65">
        <v>12</v>
      </c>
      <c r="G4286" s="48">
        <f t="shared" si="343"/>
        <v>447.59999999999997</v>
      </c>
      <c r="H4286" s="75"/>
      <c r="I4286" s="47">
        <f t="shared" si="344"/>
        <v>0</v>
      </c>
      <c r="J4286" s="47" t="s">
        <v>7544</v>
      </c>
      <c r="K4286" s="610"/>
      <c r="L4286" s="3"/>
    </row>
    <row r="4287" spans="1:12">
      <c r="A4287" s="37">
        <v>13847</v>
      </c>
      <c r="B4287" s="23" t="s">
        <v>137</v>
      </c>
      <c r="C4287" s="18" t="s">
        <v>3943</v>
      </c>
      <c r="D4287" s="610" t="str">
        <f t="shared" si="342"/>
        <v>Фото</v>
      </c>
      <c r="E4287" s="72" t="s">
        <v>351</v>
      </c>
      <c r="F4287" s="65">
        <v>1.5</v>
      </c>
      <c r="G4287" s="48">
        <f t="shared" si="343"/>
        <v>55.949999999999996</v>
      </c>
      <c r="H4287" s="75"/>
      <c r="I4287" s="47">
        <f t="shared" si="344"/>
        <v>0</v>
      </c>
      <c r="J4287" s="47" t="s">
        <v>8821</v>
      </c>
      <c r="K4287" s="610"/>
      <c r="L4287" s="3"/>
    </row>
    <row r="4288" spans="1:12">
      <c r="A4288" s="37">
        <v>13877</v>
      </c>
      <c r="B4288" s="23" t="s">
        <v>137</v>
      </c>
      <c r="C4288" s="18" t="s">
        <v>3980</v>
      </c>
      <c r="D4288" s="610" t="str">
        <f t="shared" si="342"/>
        <v>Фото</v>
      </c>
      <c r="E4288" s="72" t="s">
        <v>351</v>
      </c>
      <c r="F4288" s="65">
        <v>1</v>
      </c>
      <c r="G4288" s="48">
        <f t="shared" si="343"/>
        <v>37.299999999999997</v>
      </c>
      <c r="H4288" s="75"/>
      <c r="I4288" s="47">
        <f t="shared" si="344"/>
        <v>0</v>
      </c>
      <c r="J4288" s="47" t="s">
        <v>6451</v>
      </c>
      <c r="K4288" s="610"/>
      <c r="L4288" s="3"/>
    </row>
    <row r="4289" spans="1:12" ht="17.399999999999999">
      <c r="A4289" s="193"/>
      <c r="B4289" s="389" t="s">
        <v>1700</v>
      </c>
      <c r="C4289" s="221" t="s">
        <v>100</v>
      </c>
      <c r="D4289" s="610"/>
      <c r="E4289" s="236"/>
      <c r="F4289" s="195"/>
      <c r="G4289" s="139"/>
      <c r="H4289" s="174"/>
      <c r="I4289" s="141"/>
      <c r="J4289" s="141" t="e">
        <v>#N/A</v>
      </c>
      <c r="K4289" s="610"/>
      <c r="L4289" s="3"/>
    </row>
    <row r="4290" spans="1:12" ht="176.85" customHeight="1">
      <c r="A4290" s="6"/>
      <c r="C4290" s="100"/>
      <c r="D4290" s="610"/>
      <c r="E4290" s="238"/>
      <c r="F4290" s="104"/>
      <c r="G4290" s="105"/>
      <c r="H4290" s="106"/>
      <c r="I4290" s="107"/>
      <c r="J4290" s="107" t="e">
        <v>#N/A</v>
      </c>
      <c r="K4290" s="610"/>
      <c r="L4290" s="3"/>
    </row>
    <row r="4291" spans="1:12">
      <c r="A4291" s="37">
        <v>13828</v>
      </c>
      <c r="B4291" s="23" t="s">
        <v>137</v>
      </c>
      <c r="C4291" s="18" t="s">
        <v>3913</v>
      </c>
      <c r="D4291" s="610" t="str">
        <f t="shared" si="342"/>
        <v>Фото</v>
      </c>
      <c r="E4291" s="72" t="s">
        <v>351</v>
      </c>
      <c r="F4291" s="65">
        <v>1.8</v>
      </c>
      <c r="G4291" s="48">
        <f t="shared" ref="G4291:G4304" si="345">I$2*F4291</f>
        <v>67.14</v>
      </c>
      <c r="H4291" s="75"/>
      <c r="I4291" s="47">
        <f t="shared" ref="I4291:I4304" si="346">F4291*H4291</f>
        <v>0</v>
      </c>
      <c r="J4291" s="47" t="s">
        <v>8804</v>
      </c>
      <c r="K4291" s="610"/>
      <c r="L4291" s="3"/>
    </row>
    <row r="4292" spans="1:12">
      <c r="A4292" s="37">
        <v>13829</v>
      </c>
      <c r="B4292" s="23" t="s">
        <v>137</v>
      </c>
      <c r="C4292" s="18" t="s">
        <v>3912</v>
      </c>
      <c r="D4292" s="610" t="str">
        <f t="shared" si="342"/>
        <v>Фото</v>
      </c>
      <c r="E4292" s="72" t="s">
        <v>351</v>
      </c>
      <c r="F4292" s="65">
        <v>0.3</v>
      </c>
      <c r="G4292" s="48">
        <f t="shared" si="345"/>
        <v>11.19</v>
      </c>
      <c r="H4292" s="75"/>
      <c r="I4292" s="47">
        <f t="shared" si="346"/>
        <v>0</v>
      </c>
      <c r="J4292" s="47" t="s">
        <v>8805</v>
      </c>
      <c r="K4292" s="610"/>
      <c r="L4292" s="3"/>
    </row>
    <row r="4293" spans="1:12">
      <c r="A4293" s="37">
        <v>13706</v>
      </c>
      <c r="B4293" s="6" t="s">
        <v>148</v>
      </c>
      <c r="C4293" s="18" t="s">
        <v>3474</v>
      </c>
      <c r="D4293" s="610" t="str">
        <f t="shared" si="342"/>
        <v>Фото</v>
      </c>
      <c r="E4293" s="72" t="s">
        <v>351</v>
      </c>
      <c r="F4293" s="65">
        <v>12</v>
      </c>
      <c r="G4293" s="48">
        <f t="shared" si="345"/>
        <v>447.59999999999997</v>
      </c>
      <c r="H4293" s="75"/>
      <c r="I4293" s="47">
        <f t="shared" si="346"/>
        <v>0</v>
      </c>
      <c r="J4293" s="47" t="s">
        <v>8726</v>
      </c>
      <c r="K4293" s="610"/>
      <c r="L4293" s="3"/>
    </row>
    <row r="4294" spans="1:12">
      <c r="A4294" s="37">
        <v>13844</v>
      </c>
      <c r="B4294" s="23" t="s">
        <v>137</v>
      </c>
      <c r="C4294" s="18" t="s">
        <v>3935</v>
      </c>
      <c r="D4294" s="610" t="str">
        <f t="shared" si="342"/>
        <v>Фото</v>
      </c>
      <c r="E4294" s="72" t="s">
        <v>351</v>
      </c>
      <c r="F4294" s="65">
        <v>9</v>
      </c>
      <c r="G4294" s="48">
        <f t="shared" si="345"/>
        <v>335.7</v>
      </c>
      <c r="H4294" s="75"/>
      <c r="I4294" s="47">
        <f t="shared" si="346"/>
        <v>0</v>
      </c>
      <c r="J4294" s="47" t="s">
        <v>7664</v>
      </c>
      <c r="K4294" s="610"/>
      <c r="L4294" s="3"/>
    </row>
    <row r="4295" spans="1:12">
      <c r="A4295" s="37">
        <v>14279</v>
      </c>
      <c r="B4295" s="23" t="s">
        <v>137</v>
      </c>
      <c r="C4295" s="18" t="s">
        <v>399</v>
      </c>
      <c r="D4295" s="610" t="str">
        <f t="shared" ref="D4295:D4358" si="347">HYPERLINK(J4295,"Фото")</f>
        <v>Фото</v>
      </c>
      <c r="E4295" s="72" t="s">
        <v>351</v>
      </c>
      <c r="F4295" s="65">
        <v>3</v>
      </c>
      <c r="G4295" s="48">
        <f t="shared" si="345"/>
        <v>111.89999999999999</v>
      </c>
      <c r="H4295" s="75"/>
      <c r="I4295" s="47">
        <f t="shared" si="346"/>
        <v>0</v>
      </c>
      <c r="J4295" s="47" t="s">
        <v>7657</v>
      </c>
      <c r="K4295" s="610"/>
      <c r="L4295" s="3"/>
    </row>
    <row r="4296" spans="1:12">
      <c r="A4296" s="37">
        <v>14280</v>
      </c>
      <c r="B4296" s="23" t="s">
        <v>137</v>
      </c>
      <c r="C4296" s="18" t="s">
        <v>397</v>
      </c>
      <c r="D4296" s="610" t="str">
        <f t="shared" si="347"/>
        <v>Фото</v>
      </c>
      <c r="E4296" s="72" t="s">
        <v>351</v>
      </c>
      <c r="F4296" s="65">
        <v>3</v>
      </c>
      <c r="G4296" s="48">
        <f t="shared" si="345"/>
        <v>111.89999999999999</v>
      </c>
      <c r="H4296" s="75"/>
      <c r="I4296" s="47">
        <f t="shared" si="346"/>
        <v>0</v>
      </c>
      <c r="J4296" s="47" t="s">
        <v>7658</v>
      </c>
      <c r="K4296" s="610"/>
      <c r="L4296" s="3"/>
    </row>
    <row r="4297" spans="1:12">
      <c r="A4297" s="37">
        <v>14281</v>
      </c>
      <c r="B4297" s="23" t="s">
        <v>137</v>
      </c>
      <c r="C4297" s="18" t="s">
        <v>398</v>
      </c>
      <c r="D4297" s="610" t="str">
        <f t="shared" si="347"/>
        <v>Фото</v>
      </c>
      <c r="E4297" s="72" t="s">
        <v>351</v>
      </c>
      <c r="F4297" s="65">
        <v>3</v>
      </c>
      <c r="G4297" s="48">
        <f t="shared" si="345"/>
        <v>111.89999999999999</v>
      </c>
      <c r="H4297" s="75"/>
      <c r="I4297" s="47">
        <f t="shared" si="346"/>
        <v>0</v>
      </c>
      <c r="J4297" s="47" t="s">
        <v>7659</v>
      </c>
      <c r="K4297" s="610"/>
      <c r="L4297" s="3"/>
    </row>
    <row r="4298" spans="1:12">
      <c r="A4298" s="37">
        <v>14284</v>
      </c>
      <c r="B4298" s="23" t="s">
        <v>137</v>
      </c>
      <c r="C4298" s="18" t="s">
        <v>395</v>
      </c>
      <c r="D4298" s="610" t="str">
        <f t="shared" si="347"/>
        <v>Фото</v>
      </c>
      <c r="E4298" s="72" t="s">
        <v>351</v>
      </c>
      <c r="F4298" s="65">
        <v>3</v>
      </c>
      <c r="G4298" s="48">
        <f t="shared" si="345"/>
        <v>111.89999999999999</v>
      </c>
      <c r="H4298" s="75"/>
      <c r="I4298" s="47">
        <f t="shared" si="346"/>
        <v>0</v>
      </c>
      <c r="J4298" s="47" t="s">
        <v>7660</v>
      </c>
      <c r="K4298" s="610"/>
      <c r="L4298" s="3"/>
    </row>
    <row r="4299" spans="1:12">
      <c r="A4299" s="37">
        <v>14285</v>
      </c>
      <c r="B4299" s="23" t="s">
        <v>137</v>
      </c>
      <c r="C4299" s="18" t="s">
        <v>396</v>
      </c>
      <c r="D4299" s="610" t="str">
        <f t="shared" si="347"/>
        <v>Фото</v>
      </c>
      <c r="E4299" s="72" t="s">
        <v>351</v>
      </c>
      <c r="F4299" s="65">
        <v>3</v>
      </c>
      <c r="G4299" s="48">
        <f t="shared" si="345"/>
        <v>111.89999999999999</v>
      </c>
      <c r="H4299" s="75"/>
      <c r="I4299" s="47">
        <f t="shared" si="346"/>
        <v>0</v>
      </c>
      <c r="J4299" s="47" t="s">
        <v>7661</v>
      </c>
      <c r="K4299" s="610"/>
      <c r="L4299" s="3"/>
    </row>
    <row r="4300" spans="1:12" s="31" customFormat="1">
      <c r="A4300" s="8">
        <v>14496</v>
      </c>
      <c r="B4300" s="23" t="s">
        <v>137</v>
      </c>
      <c r="C4300" s="18" t="s">
        <v>1896</v>
      </c>
      <c r="D4300" s="610" t="str">
        <f t="shared" si="347"/>
        <v>Фото</v>
      </c>
      <c r="E4300" s="72" t="s">
        <v>351</v>
      </c>
      <c r="F4300" s="51">
        <v>14</v>
      </c>
      <c r="G4300" s="48">
        <f t="shared" si="345"/>
        <v>522.19999999999993</v>
      </c>
      <c r="H4300" s="75"/>
      <c r="I4300" s="472">
        <f t="shared" si="346"/>
        <v>0</v>
      </c>
      <c r="J4300" s="472" t="s">
        <v>7663</v>
      </c>
      <c r="K4300" s="610"/>
    </row>
    <row r="4301" spans="1:12">
      <c r="A4301" s="37">
        <v>14208</v>
      </c>
      <c r="B4301" s="23" t="s">
        <v>137</v>
      </c>
      <c r="C4301" s="18" t="s">
        <v>3468</v>
      </c>
      <c r="D4301" s="610" t="str">
        <f t="shared" si="347"/>
        <v>Фото</v>
      </c>
      <c r="E4301" s="72" t="s">
        <v>351</v>
      </c>
      <c r="F4301" s="65">
        <v>1</v>
      </c>
      <c r="G4301" s="48">
        <f t="shared" si="345"/>
        <v>37.299999999999997</v>
      </c>
      <c r="H4301" s="75"/>
      <c r="I4301" s="47">
        <f t="shared" si="346"/>
        <v>0</v>
      </c>
      <c r="J4301" s="47" t="s">
        <v>7662</v>
      </c>
      <c r="K4301" s="610"/>
      <c r="L4301" s="3"/>
    </row>
    <row r="4302" spans="1:12">
      <c r="A4302" s="37">
        <v>13842</v>
      </c>
      <c r="B4302" s="23" t="s">
        <v>137</v>
      </c>
      <c r="C4302" s="18" t="s">
        <v>3933</v>
      </c>
      <c r="D4302" s="610" t="str">
        <f t="shared" si="347"/>
        <v>Фото</v>
      </c>
      <c r="E4302" s="72" t="s">
        <v>351</v>
      </c>
      <c r="F4302" s="65">
        <v>0.7</v>
      </c>
      <c r="G4302" s="48">
        <f t="shared" si="345"/>
        <v>26.109999999999996</v>
      </c>
      <c r="H4302" s="75"/>
      <c r="I4302" s="47">
        <f t="shared" si="346"/>
        <v>0</v>
      </c>
      <c r="J4302" s="47" t="s">
        <v>8817</v>
      </c>
      <c r="K4302" s="610"/>
      <c r="L4302" s="3"/>
    </row>
    <row r="4303" spans="1:12">
      <c r="A4303" s="37">
        <v>14213</v>
      </c>
      <c r="B4303" s="23" t="s">
        <v>137</v>
      </c>
      <c r="C4303" s="18" t="s">
        <v>3861</v>
      </c>
      <c r="D4303" s="610" t="str">
        <f t="shared" si="347"/>
        <v>Фото</v>
      </c>
      <c r="E4303" s="72" t="s">
        <v>351</v>
      </c>
      <c r="F4303" s="65">
        <v>1.8</v>
      </c>
      <c r="G4303" s="48">
        <f t="shared" si="345"/>
        <v>67.14</v>
      </c>
      <c r="H4303" s="75"/>
      <c r="I4303" s="47">
        <f t="shared" si="346"/>
        <v>0</v>
      </c>
      <c r="J4303" s="47" t="s">
        <v>7545</v>
      </c>
      <c r="K4303" s="610"/>
      <c r="L4303" s="3"/>
    </row>
    <row r="4304" spans="1:12">
      <c r="A4304" s="37">
        <v>13898</v>
      </c>
      <c r="B4304" s="23" t="s">
        <v>137</v>
      </c>
      <c r="C4304" s="18" t="s">
        <v>4015</v>
      </c>
      <c r="D4304" s="610" t="str">
        <f t="shared" si="347"/>
        <v>Фото</v>
      </c>
      <c r="E4304" s="72" t="s">
        <v>351</v>
      </c>
      <c r="F4304" s="65">
        <v>0.05</v>
      </c>
      <c r="G4304" s="48">
        <f t="shared" si="345"/>
        <v>1.865</v>
      </c>
      <c r="H4304" s="75"/>
      <c r="I4304" s="47">
        <f t="shared" si="346"/>
        <v>0</v>
      </c>
      <c r="J4304" s="47" t="s">
        <v>8855</v>
      </c>
      <c r="K4304" s="610"/>
      <c r="L4304" s="3"/>
    </row>
    <row r="4305" spans="1:12" ht="17.399999999999999">
      <c r="A4305" s="171"/>
      <c r="B4305" s="386" t="s">
        <v>1701</v>
      </c>
      <c r="C4305" s="222" t="s">
        <v>101</v>
      </c>
      <c r="D4305" s="610"/>
      <c r="E4305" s="236"/>
      <c r="F4305" s="173"/>
      <c r="G4305" s="139"/>
      <c r="H4305" s="174"/>
      <c r="I4305" s="141"/>
      <c r="J4305" s="141" t="e">
        <v>#N/A</v>
      </c>
      <c r="K4305" s="610"/>
      <c r="L4305" s="3"/>
    </row>
    <row r="4306" spans="1:12" ht="155.85" customHeight="1">
      <c r="A4306" s="445"/>
      <c r="B4306" s="143"/>
      <c r="C4306" s="439"/>
      <c r="D4306" s="610"/>
      <c r="E4306" s="238"/>
      <c r="F4306" s="104"/>
      <c r="G4306" s="105"/>
      <c r="H4306" s="106"/>
      <c r="I4306" s="107"/>
      <c r="J4306" s="107" t="e">
        <v>#N/A</v>
      </c>
      <c r="K4306" s="610"/>
      <c r="L4306" s="3"/>
    </row>
    <row r="4307" spans="1:12">
      <c r="A4307" s="37">
        <v>14100</v>
      </c>
      <c r="B4307" s="440" t="s">
        <v>137</v>
      </c>
      <c r="C4307" s="18" t="s">
        <v>284</v>
      </c>
      <c r="D4307" s="610" t="str">
        <f t="shared" si="347"/>
        <v>Фото</v>
      </c>
      <c r="E4307" s="72" t="s">
        <v>351</v>
      </c>
      <c r="F4307" s="65">
        <v>4</v>
      </c>
      <c r="G4307" s="48">
        <f t="shared" ref="G4307:G4338" si="348">I$2*F4307</f>
        <v>149.19999999999999</v>
      </c>
      <c r="H4307" s="75"/>
      <c r="I4307" s="47">
        <f t="shared" ref="I4307:I4338" si="349">F4307*H4307</f>
        <v>0</v>
      </c>
      <c r="J4307" s="47" t="s">
        <v>7685</v>
      </c>
      <c r="K4307" s="610"/>
      <c r="L4307" s="3"/>
    </row>
    <row r="4308" spans="1:12">
      <c r="A4308" s="37">
        <v>13822</v>
      </c>
      <c r="B4308" s="440" t="s">
        <v>137</v>
      </c>
      <c r="C4308" s="18" t="s">
        <v>3906</v>
      </c>
      <c r="D4308" s="610" t="str">
        <f t="shared" si="347"/>
        <v>Фото</v>
      </c>
      <c r="E4308" s="72" t="s">
        <v>351</v>
      </c>
      <c r="F4308" s="65">
        <v>4</v>
      </c>
      <c r="G4308" s="48">
        <f t="shared" si="348"/>
        <v>149.19999999999999</v>
      </c>
      <c r="H4308" s="75"/>
      <c r="I4308" s="47">
        <f t="shared" si="349"/>
        <v>0</v>
      </c>
      <c r="J4308" s="47" t="s">
        <v>8813</v>
      </c>
      <c r="K4308" s="610"/>
      <c r="L4308" s="3"/>
    </row>
    <row r="4309" spans="1:12">
      <c r="A4309" s="37">
        <v>13831</v>
      </c>
      <c r="B4309" s="440" t="s">
        <v>137</v>
      </c>
      <c r="C4309" s="18" t="s">
        <v>3915</v>
      </c>
      <c r="D4309" s="610" t="str">
        <f t="shared" si="347"/>
        <v>Фото</v>
      </c>
      <c r="E4309" s="72" t="s">
        <v>351</v>
      </c>
      <c r="F4309" s="65">
        <v>1.6</v>
      </c>
      <c r="G4309" s="48">
        <f t="shared" si="348"/>
        <v>59.68</v>
      </c>
      <c r="H4309" s="75"/>
      <c r="I4309" s="47">
        <f t="shared" si="349"/>
        <v>0</v>
      </c>
      <c r="J4309" s="47" t="s">
        <v>8807</v>
      </c>
      <c r="K4309" s="610"/>
      <c r="L4309" s="3"/>
    </row>
    <row r="4310" spans="1:12">
      <c r="A4310" s="37">
        <v>13821</v>
      </c>
      <c r="B4310" s="440" t="s">
        <v>137</v>
      </c>
      <c r="C4310" s="18" t="s">
        <v>3905</v>
      </c>
      <c r="D4310" s="610" t="str">
        <f t="shared" si="347"/>
        <v>Фото</v>
      </c>
      <c r="E4310" s="72" t="s">
        <v>351</v>
      </c>
      <c r="F4310" s="65">
        <v>1.6</v>
      </c>
      <c r="G4310" s="48">
        <f t="shared" si="348"/>
        <v>59.68</v>
      </c>
      <c r="H4310" s="75"/>
      <c r="I4310" s="47">
        <f t="shared" si="349"/>
        <v>0</v>
      </c>
      <c r="J4310" s="47" t="s">
        <v>8798</v>
      </c>
      <c r="K4310" s="610"/>
      <c r="L4310" s="3"/>
    </row>
    <row r="4311" spans="1:12">
      <c r="A4311" s="37">
        <v>13820</v>
      </c>
      <c r="B4311" s="440" t="s">
        <v>137</v>
      </c>
      <c r="C4311" s="18" t="s">
        <v>3904</v>
      </c>
      <c r="D4311" s="610" t="str">
        <f t="shared" si="347"/>
        <v>Фото</v>
      </c>
      <c r="E4311" s="72" t="s">
        <v>351</v>
      </c>
      <c r="F4311" s="65">
        <v>1.5</v>
      </c>
      <c r="G4311" s="48">
        <f t="shared" si="348"/>
        <v>55.949999999999996</v>
      </c>
      <c r="H4311" s="75"/>
      <c r="I4311" s="47">
        <f t="shared" si="349"/>
        <v>0</v>
      </c>
      <c r="J4311" s="47" t="s">
        <v>8797</v>
      </c>
      <c r="K4311" s="610"/>
      <c r="L4311" s="3"/>
    </row>
    <row r="4312" spans="1:12">
      <c r="A4312" s="37">
        <v>14164</v>
      </c>
      <c r="B4312" s="23" t="s">
        <v>137</v>
      </c>
      <c r="C4312" s="18" t="s">
        <v>3868</v>
      </c>
      <c r="D4312" s="610" t="str">
        <f t="shared" si="347"/>
        <v>Фото</v>
      </c>
      <c r="E4312" s="72" t="s">
        <v>351</v>
      </c>
      <c r="F4312" s="65">
        <v>20</v>
      </c>
      <c r="G4312" s="48">
        <f t="shared" si="348"/>
        <v>746</v>
      </c>
      <c r="H4312" s="75"/>
      <c r="I4312" s="47">
        <f t="shared" si="349"/>
        <v>0</v>
      </c>
      <c r="J4312" s="47" t="s">
        <v>7684</v>
      </c>
      <c r="K4312" s="610"/>
      <c r="L4312" s="3"/>
    </row>
    <row r="4313" spans="1:12">
      <c r="A4313" s="37">
        <v>12634</v>
      </c>
      <c r="B4313" s="23" t="s">
        <v>137</v>
      </c>
      <c r="C4313" s="18" t="s">
        <v>2692</v>
      </c>
      <c r="D4313" s="610" t="str">
        <f t="shared" si="347"/>
        <v>Фото</v>
      </c>
      <c r="E4313" s="72" t="s">
        <v>351</v>
      </c>
      <c r="F4313" s="65">
        <v>4</v>
      </c>
      <c r="G4313" s="48">
        <f t="shared" si="348"/>
        <v>149.19999999999999</v>
      </c>
      <c r="H4313" s="75"/>
      <c r="I4313" s="47">
        <f t="shared" si="349"/>
        <v>0</v>
      </c>
      <c r="J4313" s="47" t="s">
        <v>8362</v>
      </c>
      <c r="K4313" s="610"/>
      <c r="L4313" s="3"/>
    </row>
    <row r="4314" spans="1:12">
      <c r="A4314" s="37">
        <v>13832</v>
      </c>
      <c r="B4314" s="23" t="s">
        <v>137</v>
      </c>
      <c r="C4314" s="18" t="s">
        <v>3916</v>
      </c>
      <c r="D4314" s="610" t="str">
        <f t="shared" si="347"/>
        <v>Фото</v>
      </c>
      <c r="E4314" s="72" t="s">
        <v>351</v>
      </c>
      <c r="F4314" s="65">
        <v>1.4</v>
      </c>
      <c r="G4314" s="48">
        <f t="shared" si="348"/>
        <v>52.219999999999992</v>
      </c>
      <c r="H4314" s="75"/>
      <c r="I4314" s="47">
        <f t="shared" si="349"/>
        <v>0</v>
      </c>
      <c r="J4314" s="47" t="s">
        <v>8808</v>
      </c>
      <c r="K4314" s="610"/>
      <c r="L4314" s="3"/>
    </row>
    <row r="4315" spans="1:12">
      <c r="A4315" s="37">
        <v>13833</v>
      </c>
      <c r="B4315" s="23" t="s">
        <v>137</v>
      </c>
      <c r="C4315" s="18" t="s">
        <v>3917</v>
      </c>
      <c r="D4315" s="610" t="str">
        <f t="shared" si="347"/>
        <v>Фото</v>
      </c>
      <c r="E4315" s="72" t="s">
        <v>351</v>
      </c>
      <c r="F4315" s="65">
        <v>1.4</v>
      </c>
      <c r="G4315" s="48">
        <f t="shared" si="348"/>
        <v>52.219999999999992</v>
      </c>
      <c r="H4315" s="75"/>
      <c r="I4315" s="47">
        <f t="shared" si="349"/>
        <v>0</v>
      </c>
      <c r="J4315" s="47" t="s">
        <v>8809</v>
      </c>
      <c r="K4315" s="610"/>
      <c r="L4315" s="3"/>
    </row>
    <row r="4316" spans="1:12">
      <c r="A4316" s="37">
        <v>13834</v>
      </c>
      <c r="B4316" s="23" t="s">
        <v>137</v>
      </c>
      <c r="C4316" s="18" t="s">
        <v>3918</v>
      </c>
      <c r="D4316" s="610" t="str">
        <f t="shared" si="347"/>
        <v>Фото</v>
      </c>
      <c r="E4316" s="72" t="s">
        <v>351</v>
      </c>
      <c r="F4316" s="65">
        <v>1.4</v>
      </c>
      <c r="G4316" s="48">
        <f t="shared" si="348"/>
        <v>52.219999999999992</v>
      </c>
      <c r="H4316" s="75"/>
      <c r="I4316" s="47">
        <f t="shared" si="349"/>
        <v>0</v>
      </c>
      <c r="J4316" s="47" t="s">
        <v>8810</v>
      </c>
      <c r="K4316" s="610"/>
      <c r="L4316" s="3"/>
    </row>
    <row r="4317" spans="1:12">
      <c r="A4317" s="37">
        <v>13835</v>
      </c>
      <c r="B4317" s="23" t="s">
        <v>137</v>
      </c>
      <c r="C4317" s="18" t="s">
        <v>3919</v>
      </c>
      <c r="D4317" s="610" t="str">
        <f t="shared" si="347"/>
        <v>Фото</v>
      </c>
      <c r="E4317" s="72" t="s">
        <v>351</v>
      </c>
      <c r="F4317" s="65">
        <v>1.4</v>
      </c>
      <c r="G4317" s="48">
        <f t="shared" si="348"/>
        <v>52.219999999999992</v>
      </c>
      <c r="H4317" s="75"/>
      <c r="I4317" s="47">
        <f t="shared" si="349"/>
        <v>0</v>
      </c>
      <c r="J4317" s="47" t="s">
        <v>8811</v>
      </c>
      <c r="K4317" s="610"/>
      <c r="L4317" s="3"/>
    </row>
    <row r="4318" spans="1:12">
      <c r="A4318" s="37">
        <v>14306</v>
      </c>
      <c r="B4318" s="23" t="s">
        <v>137</v>
      </c>
      <c r="C4318" s="18" t="s">
        <v>3466</v>
      </c>
      <c r="D4318" s="610" t="str">
        <f t="shared" si="347"/>
        <v>Фото</v>
      </c>
      <c r="E4318" s="72" t="s">
        <v>351</v>
      </c>
      <c r="F4318" s="65">
        <v>1</v>
      </c>
      <c r="G4318" s="48">
        <f t="shared" si="348"/>
        <v>37.299999999999997</v>
      </c>
      <c r="H4318" s="75"/>
      <c r="I4318" s="47">
        <f t="shared" si="349"/>
        <v>0</v>
      </c>
      <c r="J4318" s="47" t="s">
        <v>7687</v>
      </c>
      <c r="K4318" s="610"/>
      <c r="L4318" s="3"/>
    </row>
    <row r="4319" spans="1:12">
      <c r="A4319" s="37">
        <v>14230</v>
      </c>
      <c r="B4319" s="23" t="s">
        <v>137</v>
      </c>
      <c r="C4319" s="18" t="s">
        <v>3494</v>
      </c>
      <c r="D4319" s="610" t="str">
        <f t="shared" si="347"/>
        <v>Фото</v>
      </c>
      <c r="E4319" s="72" t="s">
        <v>351</v>
      </c>
      <c r="F4319" s="65">
        <v>0.5</v>
      </c>
      <c r="G4319" s="48">
        <f t="shared" si="348"/>
        <v>18.649999999999999</v>
      </c>
      <c r="H4319" s="75"/>
      <c r="I4319" s="47">
        <f t="shared" si="349"/>
        <v>0</v>
      </c>
      <c r="J4319" s="47" t="s">
        <v>7683</v>
      </c>
      <c r="K4319" s="610"/>
      <c r="L4319" s="3"/>
    </row>
    <row r="4320" spans="1:12">
      <c r="A4320" s="37">
        <v>14293</v>
      </c>
      <c r="B4320" s="23" t="s">
        <v>137</v>
      </c>
      <c r="C4320" s="18" t="s">
        <v>1897</v>
      </c>
      <c r="D4320" s="610" t="str">
        <f t="shared" si="347"/>
        <v>Фото</v>
      </c>
      <c r="E4320" s="72" t="s">
        <v>351</v>
      </c>
      <c r="F4320" s="65">
        <v>3.2</v>
      </c>
      <c r="G4320" s="48">
        <f t="shared" si="348"/>
        <v>119.36</v>
      </c>
      <c r="H4320" s="75"/>
      <c r="I4320" s="47">
        <f t="shared" si="349"/>
        <v>0</v>
      </c>
      <c r="J4320" s="47" t="s">
        <v>7678</v>
      </c>
      <c r="K4320" s="610"/>
      <c r="L4320" s="3"/>
    </row>
    <row r="4321" spans="1:12">
      <c r="A4321" s="37">
        <v>14295</v>
      </c>
      <c r="B4321" s="23" t="s">
        <v>137</v>
      </c>
      <c r="C4321" s="18" t="s">
        <v>1898</v>
      </c>
      <c r="D4321" s="610" t="str">
        <f t="shared" si="347"/>
        <v>Фото</v>
      </c>
      <c r="E4321" s="72" t="s">
        <v>351</v>
      </c>
      <c r="F4321" s="65">
        <v>3.2</v>
      </c>
      <c r="G4321" s="48">
        <f t="shared" si="348"/>
        <v>119.36</v>
      </c>
      <c r="H4321" s="75"/>
      <c r="I4321" s="47">
        <f t="shared" si="349"/>
        <v>0</v>
      </c>
      <c r="J4321" s="47" t="s">
        <v>7679</v>
      </c>
      <c r="K4321" s="610"/>
      <c r="L4321" s="3"/>
    </row>
    <row r="4322" spans="1:12">
      <c r="A4322" s="37">
        <v>14296</v>
      </c>
      <c r="B4322" s="23" t="s">
        <v>137</v>
      </c>
      <c r="C4322" s="18" t="s">
        <v>1899</v>
      </c>
      <c r="D4322" s="610" t="str">
        <f t="shared" si="347"/>
        <v>Фото</v>
      </c>
      <c r="E4322" s="72" t="s">
        <v>351</v>
      </c>
      <c r="F4322" s="65">
        <v>3.2</v>
      </c>
      <c r="G4322" s="48">
        <f t="shared" si="348"/>
        <v>119.36</v>
      </c>
      <c r="H4322" s="75"/>
      <c r="I4322" s="47">
        <f t="shared" si="349"/>
        <v>0</v>
      </c>
      <c r="J4322" s="47" t="s">
        <v>7680</v>
      </c>
      <c r="K4322" s="610"/>
      <c r="L4322" s="3"/>
    </row>
    <row r="4323" spans="1:12">
      <c r="A4323" s="37">
        <v>12999</v>
      </c>
      <c r="B4323" s="6" t="s">
        <v>148</v>
      </c>
      <c r="C4323" s="18" t="s">
        <v>3469</v>
      </c>
      <c r="D4323" s="610" t="str">
        <f t="shared" si="347"/>
        <v>Фото</v>
      </c>
      <c r="E4323" s="72" t="s">
        <v>351</v>
      </c>
      <c r="F4323" s="65">
        <v>4</v>
      </c>
      <c r="G4323" s="48">
        <f t="shared" si="348"/>
        <v>149.19999999999999</v>
      </c>
      <c r="H4323" s="75"/>
      <c r="I4323" s="47">
        <f t="shared" si="349"/>
        <v>0</v>
      </c>
      <c r="J4323" s="47" t="s">
        <v>8720</v>
      </c>
      <c r="K4323" s="610"/>
      <c r="L4323" s="3"/>
    </row>
    <row r="4324" spans="1:12">
      <c r="A4324" s="37">
        <v>13000</v>
      </c>
      <c r="B4324" s="6" t="s">
        <v>148</v>
      </c>
      <c r="C4324" s="18" t="s">
        <v>3470</v>
      </c>
      <c r="D4324" s="610" t="str">
        <f t="shared" si="347"/>
        <v>Фото</v>
      </c>
      <c r="E4324" s="72" t="s">
        <v>351</v>
      </c>
      <c r="F4324" s="65">
        <v>4</v>
      </c>
      <c r="G4324" s="48">
        <f t="shared" si="348"/>
        <v>149.19999999999999</v>
      </c>
      <c r="H4324" s="75"/>
      <c r="I4324" s="47">
        <f t="shared" si="349"/>
        <v>0</v>
      </c>
      <c r="J4324" s="47" t="s">
        <v>8721</v>
      </c>
      <c r="K4324" s="610"/>
      <c r="L4324" s="3"/>
    </row>
    <row r="4325" spans="1:12">
      <c r="A4325" s="37">
        <v>13001</v>
      </c>
      <c r="B4325" s="6" t="s">
        <v>148</v>
      </c>
      <c r="C4325" s="18" t="s">
        <v>3471</v>
      </c>
      <c r="D4325" s="610" t="str">
        <f t="shared" si="347"/>
        <v>Фото</v>
      </c>
      <c r="E4325" s="72" t="s">
        <v>351</v>
      </c>
      <c r="F4325" s="65">
        <v>4</v>
      </c>
      <c r="G4325" s="48">
        <f t="shared" si="348"/>
        <v>149.19999999999999</v>
      </c>
      <c r="H4325" s="75"/>
      <c r="I4325" s="47">
        <f t="shared" si="349"/>
        <v>0</v>
      </c>
      <c r="J4325" s="47" t="s">
        <v>8722</v>
      </c>
      <c r="K4325" s="610"/>
      <c r="L4325" s="3"/>
    </row>
    <row r="4326" spans="1:12">
      <c r="A4326" s="37">
        <v>13702</v>
      </c>
      <c r="B4326" s="6" t="s">
        <v>148</v>
      </c>
      <c r="C4326" s="18" t="s">
        <v>3472</v>
      </c>
      <c r="D4326" s="610" t="str">
        <f t="shared" si="347"/>
        <v>Фото</v>
      </c>
      <c r="E4326" s="72" t="s">
        <v>351</v>
      </c>
      <c r="F4326" s="65">
        <v>4</v>
      </c>
      <c r="G4326" s="48">
        <f t="shared" si="348"/>
        <v>149.19999999999999</v>
      </c>
      <c r="H4326" s="75"/>
      <c r="I4326" s="47">
        <f t="shared" si="349"/>
        <v>0</v>
      </c>
      <c r="J4326" s="47" t="s">
        <v>8723</v>
      </c>
      <c r="K4326" s="610"/>
      <c r="L4326" s="3"/>
    </row>
    <row r="4327" spans="1:12">
      <c r="A4327" s="37">
        <v>13703</v>
      </c>
      <c r="B4327" s="6" t="s">
        <v>148</v>
      </c>
      <c r="C4327" s="18" t="s">
        <v>3473</v>
      </c>
      <c r="D4327" s="610" t="str">
        <f t="shared" si="347"/>
        <v>Фото</v>
      </c>
      <c r="E4327" s="72" t="s">
        <v>351</v>
      </c>
      <c r="F4327" s="65">
        <v>4</v>
      </c>
      <c r="G4327" s="48">
        <f t="shared" si="348"/>
        <v>149.19999999999999</v>
      </c>
      <c r="H4327" s="75"/>
      <c r="I4327" s="47">
        <f t="shared" si="349"/>
        <v>0</v>
      </c>
      <c r="J4327" s="47" t="s">
        <v>8724</v>
      </c>
      <c r="K4327" s="610"/>
      <c r="L4327" s="3"/>
    </row>
    <row r="4328" spans="1:12">
      <c r="A4328" s="37">
        <v>14297</v>
      </c>
      <c r="B4328" s="23" t="s">
        <v>137</v>
      </c>
      <c r="C4328" s="18" t="s">
        <v>1900</v>
      </c>
      <c r="D4328" s="610" t="str">
        <f t="shared" si="347"/>
        <v>Фото</v>
      </c>
      <c r="E4328" s="72" t="s">
        <v>351</v>
      </c>
      <c r="F4328" s="65">
        <v>3.2</v>
      </c>
      <c r="G4328" s="48">
        <f t="shared" si="348"/>
        <v>119.36</v>
      </c>
      <c r="H4328" s="75"/>
      <c r="I4328" s="47">
        <f t="shared" si="349"/>
        <v>0</v>
      </c>
      <c r="J4328" s="47" t="s">
        <v>7681</v>
      </c>
      <c r="K4328" s="610"/>
      <c r="L4328" s="3"/>
    </row>
    <row r="4329" spans="1:12">
      <c r="A4329" s="37">
        <v>14298</v>
      </c>
      <c r="B4329" s="23" t="s">
        <v>137</v>
      </c>
      <c r="C4329" s="18" t="s">
        <v>1901</v>
      </c>
      <c r="D4329" s="610" t="str">
        <f t="shared" si="347"/>
        <v>Фото</v>
      </c>
      <c r="E4329" s="72" t="s">
        <v>351</v>
      </c>
      <c r="F4329" s="65">
        <v>3.2</v>
      </c>
      <c r="G4329" s="48">
        <f t="shared" si="348"/>
        <v>119.36</v>
      </c>
      <c r="H4329" s="75"/>
      <c r="I4329" s="47">
        <f t="shared" si="349"/>
        <v>0</v>
      </c>
      <c r="J4329" s="47" t="s">
        <v>7682</v>
      </c>
      <c r="K4329" s="610"/>
      <c r="L4329" s="3"/>
    </row>
    <row r="4330" spans="1:12">
      <c r="A4330" s="37">
        <v>14500</v>
      </c>
      <c r="B4330" s="23" t="s">
        <v>137</v>
      </c>
      <c r="C4330" s="18" t="s">
        <v>2820</v>
      </c>
      <c r="D4330" s="610" t="str">
        <f t="shared" si="347"/>
        <v>Фото</v>
      </c>
      <c r="E4330" s="72" t="s">
        <v>351</v>
      </c>
      <c r="F4330" s="65">
        <v>30</v>
      </c>
      <c r="G4330" s="48">
        <f t="shared" si="348"/>
        <v>1119</v>
      </c>
      <c r="H4330" s="75"/>
      <c r="I4330" s="47">
        <f t="shared" si="349"/>
        <v>0</v>
      </c>
      <c r="J4330" s="47" t="s">
        <v>7686</v>
      </c>
      <c r="K4330" s="610"/>
      <c r="L4330" s="3"/>
    </row>
    <row r="4331" spans="1:12">
      <c r="A4331" s="37">
        <v>13799</v>
      </c>
      <c r="B4331" s="23" t="s">
        <v>137</v>
      </c>
      <c r="C4331" s="18" t="s">
        <v>3867</v>
      </c>
      <c r="D4331" s="610" t="str">
        <f t="shared" si="347"/>
        <v>Фото</v>
      </c>
      <c r="E4331" s="72" t="s">
        <v>351</v>
      </c>
      <c r="F4331" s="65">
        <v>1.3</v>
      </c>
      <c r="G4331" s="48">
        <f t="shared" si="348"/>
        <v>48.489999999999995</v>
      </c>
      <c r="H4331" s="75"/>
      <c r="I4331" s="47">
        <f t="shared" si="349"/>
        <v>0</v>
      </c>
      <c r="J4331" s="47" t="s">
        <v>5939</v>
      </c>
      <c r="K4331" s="610"/>
      <c r="L4331" s="3"/>
    </row>
    <row r="4332" spans="1:12">
      <c r="A4332" s="37">
        <v>13798</v>
      </c>
      <c r="B4332" s="23" t="s">
        <v>137</v>
      </c>
      <c r="C4332" s="18" t="s">
        <v>3862</v>
      </c>
      <c r="D4332" s="610" t="str">
        <f t="shared" si="347"/>
        <v>Фото</v>
      </c>
      <c r="E4332" s="72" t="s">
        <v>351</v>
      </c>
      <c r="F4332" s="65">
        <v>1.5</v>
      </c>
      <c r="G4332" s="48">
        <f t="shared" si="348"/>
        <v>55.949999999999996</v>
      </c>
      <c r="H4332" s="75"/>
      <c r="I4332" s="47">
        <f t="shared" si="349"/>
        <v>0</v>
      </c>
      <c r="J4332" s="47" t="s">
        <v>6810</v>
      </c>
      <c r="K4332" s="610"/>
      <c r="L4332" s="3"/>
    </row>
    <row r="4333" spans="1:12">
      <c r="A4333" s="37">
        <v>11220</v>
      </c>
      <c r="B4333" s="7" t="s">
        <v>137</v>
      </c>
      <c r="C4333" s="31" t="s">
        <v>3984</v>
      </c>
      <c r="D4333" s="610" t="str">
        <f t="shared" si="347"/>
        <v>Фото</v>
      </c>
      <c r="E4333" s="569" t="s">
        <v>134</v>
      </c>
      <c r="F4333" s="65">
        <v>21</v>
      </c>
      <c r="G4333" s="48">
        <f t="shared" si="348"/>
        <v>783.3</v>
      </c>
      <c r="H4333" s="75"/>
      <c r="I4333" s="47">
        <f t="shared" si="349"/>
        <v>0</v>
      </c>
      <c r="J4333" s="47" t="s">
        <v>6580</v>
      </c>
      <c r="K4333" s="610"/>
      <c r="L4333" s="3"/>
    </row>
    <row r="4334" spans="1:12">
      <c r="A4334" s="37">
        <v>13837</v>
      </c>
      <c r="B4334" s="7" t="s">
        <v>137</v>
      </c>
      <c r="C4334" s="31" t="s">
        <v>3921</v>
      </c>
      <c r="D4334" s="610" t="str">
        <f t="shared" si="347"/>
        <v>Фото</v>
      </c>
      <c r="E4334" s="72" t="s">
        <v>351</v>
      </c>
      <c r="F4334" s="65">
        <v>3</v>
      </c>
      <c r="G4334" s="48">
        <f t="shared" si="348"/>
        <v>111.89999999999999</v>
      </c>
      <c r="H4334" s="75"/>
      <c r="I4334" s="47">
        <f t="shared" si="349"/>
        <v>0</v>
      </c>
      <c r="J4334" s="47" t="s">
        <v>4781</v>
      </c>
      <c r="K4334" s="610"/>
      <c r="L4334" s="3"/>
    </row>
    <row r="4335" spans="1:12">
      <c r="A4335" s="37">
        <v>14469</v>
      </c>
      <c r="B4335" s="23" t="s">
        <v>137</v>
      </c>
      <c r="C4335" s="18" t="s">
        <v>3138</v>
      </c>
      <c r="D4335" s="610" t="str">
        <f t="shared" si="347"/>
        <v>Фото</v>
      </c>
      <c r="E4335" s="72" t="s">
        <v>351</v>
      </c>
      <c r="F4335" s="65">
        <v>1</v>
      </c>
      <c r="G4335" s="48">
        <f t="shared" si="348"/>
        <v>37.299999999999997</v>
      </c>
      <c r="H4335" s="75"/>
      <c r="I4335" s="47">
        <f t="shared" si="349"/>
        <v>0</v>
      </c>
      <c r="J4335" s="47" t="s">
        <v>7688</v>
      </c>
      <c r="K4335" s="610"/>
      <c r="L4335" s="3"/>
    </row>
    <row r="4336" spans="1:12">
      <c r="A4336" s="37">
        <v>14482</v>
      </c>
      <c r="B4336" s="23" t="s">
        <v>137</v>
      </c>
      <c r="C4336" s="18" t="s">
        <v>285</v>
      </c>
      <c r="D4336" s="610" t="str">
        <f t="shared" si="347"/>
        <v>Фото</v>
      </c>
      <c r="E4336" s="72" t="s">
        <v>351</v>
      </c>
      <c r="F4336" s="65">
        <v>1.5</v>
      </c>
      <c r="G4336" s="48">
        <f t="shared" si="348"/>
        <v>55.949999999999996</v>
      </c>
      <c r="H4336" s="75"/>
      <c r="I4336" s="47">
        <f t="shared" si="349"/>
        <v>0</v>
      </c>
      <c r="J4336" s="47" t="s">
        <v>8433</v>
      </c>
      <c r="K4336" s="610"/>
      <c r="L4336" s="3"/>
    </row>
    <row r="4337" spans="1:12">
      <c r="A4337" s="37">
        <v>14497</v>
      </c>
      <c r="B4337" s="23" t="s">
        <v>137</v>
      </c>
      <c r="C4337" s="18" t="s">
        <v>3738</v>
      </c>
      <c r="D4337" s="610" t="str">
        <f t="shared" si="347"/>
        <v>Фото</v>
      </c>
      <c r="E4337" s="72" t="s">
        <v>351</v>
      </c>
      <c r="F4337" s="65">
        <v>7.5</v>
      </c>
      <c r="G4337" s="48">
        <f t="shared" si="348"/>
        <v>279.75</v>
      </c>
      <c r="H4337" s="75"/>
      <c r="I4337" s="47">
        <f t="shared" si="349"/>
        <v>0</v>
      </c>
      <c r="J4337" s="47" t="s">
        <v>7689</v>
      </c>
      <c r="K4337" s="610"/>
      <c r="L4337" s="3"/>
    </row>
    <row r="4338" spans="1:12">
      <c r="A4338" s="37">
        <v>14518</v>
      </c>
      <c r="B4338" s="23" t="s">
        <v>137</v>
      </c>
      <c r="C4338" s="18" t="s">
        <v>3011</v>
      </c>
      <c r="D4338" s="610" t="str">
        <f t="shared" si="347"/>
        <v>Фото</v>
      </c>
      <c r="E4338" s="72" t="s">
        <v>351</v>
      </c>
      <c r="F4338" s="65">
        <v>1.5</v>
      </c>
      <c r="G4338" s="48">
        <f t="shared" si="348"/>
        <v>55.949999999999996</v>
      </c>
      <c r="H4338" s="75"/>
      <c r="I4338" s="47">
        <f t="shared" si="349"/>
        <v>0</v>
      </c>
      <c r="J4338" s="47" t="s">
        <v>4997</v>
      </c>
      <c r="K4338" s="610"/>
      <c r="L4338" s="3"/>
    </row>
    <row r="4339" spans="1:12" ht="17.399999999999999">
      <c r="A4339" s="165"/>
      <c r="B4339" s="385" t="s">
        <v>1702</v>
      </c>
      <c r="C4339" s="219" t="s">
        <v>102</v>
      </c>
      <c r="D4339" s="610"/>
      <c r="E4339" s="249"/>
      <c r="F4339" s="167"/>
      <c r="G4339" s="168"/>
      <c r="H4339" s="169"/>
      <c r="I4339" s="170"/>
      <c r="J4339" s="170" t="e">
        <v>#N/A</v>
      </c>
      <c r="K4339" s="610"/>
      <c r="L4339" s="3"/>
    </row>
    <row r="4340" spans="1:12" ht="140.85" customHeight="1">
      <c r="A4340" s="6"/>
      <c r="C4340" s="100"/>
      <c r="D4340" s="610"/>
      <c r="E4340" s="238"/>
      <c r="F4340" s="104"/>
      <c r="G4340" s="105"/>
      <c r="H4340" s="106"/>
      <c r="I4340" s="107"/>
      <c r="J4340" s="107" t="e">
        <v>#N/A</v>
      </c>
      <c r="K4340" s="610"/>
      <c r="L4340" s="3"/>
    </row>
    <row r="4341" spans="1:12">
      <c r="A4341" s="37">
        <v>14124</v>
      </c>
      <c r="B4341" s="2" t="s">
        <v>533</v>
      </c>
      <c r="C4341" s="18" t="s">
        <v>3574</v>
      </c>
      <c r="D4341" s="610"/>
      <c r="E4341" s="72" t="s">
        <v>351</v>
      </c>
      <c r="F4341" s="65">
        <v>19</v>
      </c>
      <c r="G4341" s="48">
        <f t="shared" ref="G4341:G4356" si="350">I$2*F4341</f>
        <v>708.69999999999993</v>
      </c>
      <c r="H4341" s="75"/>
      <c r="I4341" s="47">
        <f t="shared" ref="I4341:I4356" si="351">F4341*H4341</f>
        <v>0</v>
      </c>
      <c r="J4341" s="47" t="e">
        <v>#N/A</v>
      </c>
      <c r="K4341" s="610"/>
      <c r="L4341" s="3"/>
    </row>
    <row r="4342" spans="1:12">
      <c r="A4342" s="37">
        <v>14157</v>
      </c>
      <c r="B4342" s="23" t="s">
        <v>137</v>
      </c>
      <c r="C4342" s="18" t="s">
        <v>3568</v>
      </c>
      <c r="D4342" s="610" t="str">
        <f t="shared" si="347"/>
        <v>Фото</v>
      </c>
      <c r="E4342" s="72" t="s">
        <v>351</v>
      </c>
      <c r="F4342" s="65">
        <v>3</v>
      </c>
      <c r="G4342" s="48">
        <f t="shared" si="350"/>
        <v>111.89999999999999</v>
      </c>
      <c r="H4342" s="75"/>
      <c r="I4342" s="47">
        <f t="shared" si="351"/>
        <v>0</v>
      </c>
      <c r="J4342" s="47" t="s">
        <v>7673</v>
      </c>
      <c r="K4342" s="610"/>
      <c r="L4342" s="3"/>
    </row>
    <row r="4343" spans="1:12">
      <c r="A4343" s="37">
        <v>14165</v>
      </c>
      <c r="B4343" s="23" t="s">
        <v>137</v>
      </c>
      <c r="C4343" s="18" t="s">
        <v>1848</v>
      </c>
      <c r="D4343" s="610" t="str">
        <f t="shared" si="347"/>
        <v>Фото</v>
      </c>
      <c r="E4343" s="571" t="s">
        <v>134</v>
      </c>
      <c r="F4343" s="65">
        <v>60</v>
      </c>
      <c r="G4343" s="48">
        <f t="shared" si="350"/>
        <v>2238</v>
      </c>
      <c r="H4343" s="75"/>
      <c r="I4343" s="47">
        <f t="shared" si="351"/>
        <v>0</v>
      </c>
      <c r="J4343" s="47" t="s">
        <v>8207</v>
      </c>
      <c r="K4343" s="610"/>
      <c r="L4343" s="3"/>
    </row>
    <row r="4344" spans="1:12">
      <c r="A4344" s="37">
        <v>13845</v>
      </c>
      <c r="B4344" s="23" t="s">
        <v>137</v>
      </c>
      <c r="C4344" s="18" t="s">
        <v>3940</v>
      </c>
      <c r="D4344" s="610" t="str">
        <f t="shared" si="347"/>
        <v>Фото</v>
      </c>
      <c r="E4344" s="72" t="s">
        <v>351</v>
      </c>
      <c r="F4344" s="65">
        <v>3</v>
      </c>
      <c r="G4344" s="48">
        <f t="shared" si="350"/>
        <v>111.89999999999999</v>
      </c>
      <c r="H4344" s="75"/>
      <c r="I4344" s="47">
        <f t="shared" si="351"/>
        <v>0</v>
      </c>
      <c r="J4344" s="47" t="s">
        <v>8819</v>
      </c>
      <c r="K4344" s="610"/>
      <c r="L4344" s="3"/>
    </row>
    <row r="4345" spans="1:12">
      <c r="A4345" s="37">
        <v>13857</v>
      </c>
      <c r="B4345" s="23" t="s">
        <v>137</v>
      </c>
      <c r="C4345" s="18" t="s">
        <v>3940</v>
      </c>
      <c r="D4345" s="610" t="str">
        <f t="shared" si="347"/>
        <v>Фото</v>
      </c>
      <c r="E4345" s="72" t="s">
        <v>351</v>
      </c>
      <c r="F4345" s="65">
        <v>3</v>
      </c>
      <c r="G4345" s="48">
        <f t="shared" si="350"/>
        <v>111.89999999999999</v>
      </c>
      <c r="H4345" s="75"/>
      <c r="I4345" s="47">
        <f t="shared" si="351"/>
        <v>0</v>
      </c>
      <c r="J4345" s="47" t="s">
        <v>8831</v>
      </c>
      <c r="K4345" s="610"/>
      <c r="L4345" s="3"/>
    </row>
    <row r="4346" spans="1:12">
      <c r="A4346" s="37">
        <v>14302</v>
      </c>
      <c r="B4346" s="6" t="s">
        <v>148</v>
      </c>
      <c r="C4346" s="18" t="s">
        <v>4048</v>
      </c>
      <c r="D4346" s="610" t="str">
        <f t="shared" si="347"/>
        <v>Фото</v>
      </c>
      <c r="E4346" s="72" t="s">
        <v>351</v>
      </c>
      <c r="F4346" s="65">
        <v>11</v>
      </c>
      <c r="G4346" s="48">
        <f t="shared" si="350"/>
        <v>410.29999999999995</v>
      </c>
      <c r="H4346" s="75"/>
      <c r="I4346" s="47">
        <f t="shared" si="351"/>
        <v>0</v>
      </c>
      <c r="J4346" s="47" t="s">
        <v>7670</v>
      </c>
      <c r="K4346" s="610"/>
      <c r="L4346" s="3"/>
    </row>
    <row r="4347" spans="1:12">
      <c r="A4347" s="37">
        <v>14299</v>
      </c>
      <c r="B4347" s="6" t="s">
        <v>148</v>
      </c>
      <c r="C4347" s="18" t="s">
        <v>4046</v>
      </c>
      <c r="D4347" s="610" t="str">
        <f t="shared" si="347"/>
        <v>Фото</v>
      </c>
      <c r="E4347" s="72" t="s">
        <v>351</v>
      </c>
      <c r="F4347" s="65">
        <v>11</v>
      </c>
      <c r="G4347" s="48">
        <f t="shared" si="350"/>
        <v>410.29999999999995</v>
      </c>
      <c r="H4347" s="75"/>
      <c r="I4347" s="47">
        <f t="shared" si="351"/>
        <v>0</v>
      </c>
      <c r="J4347" s="47" t="s">
        <v>7671</v>
      </c>
      <c r="K4347" s="610"/>
      <c r="L4347" s="3"/>
    </row>
    <row r="4348" spans="1:12">
      <c r="A4348" s="37">
        <v>14300</v>
      </c>
      <c r="B4348" s="6" t="s">
        <v>148</v>
      </c>
      <c r="C4348" s="18" t="s">
        <v>4047</v>
      </c>
      <c r="D4348" s="610" t="str">
        <f t="shared" si="347"/>
        <v>Фото</v>
      </c>
      <c r="E4348" s="72" t="s">
        <v>351</v>
      </c>
      <c r="F4348" s="65">
        <v>11</v>
      </c>
      <c r="G4348" s="48">
        <f t="shared" si="350"/>
        <v>410.29999999999995</v>
      </c>
      <c r="H4348" s="75"/>
      <c r="I4348" s="47">
        <f t="shared" si="351"/>
        <v>0</v>
      </c>
      <c r="J4348" s="47" t="s">
        <v>7672</v>
      </c>
      <c r="K4348" s="610"/>
      <c r="L4348" s="3"/>
    </row>
    <row r="4349" spans="1:12">
      <c r="A4349" s="37">
        <v>13871</v>
      </c>
      <c r="B4349" s="6" t="s">
        <v>148</v>
      </c>
      <c r="C4349" s="18" t="s">
        <v>4045</v>
      </c>
      <c r="D4349" s="610" t="str">
        <f t="shared" si="347"/>
        <v>Фото</v>
      </c>
      <c r="E4349" s="72" t="s">
        <v>351</v>
      </c>
      <c r="F4349" s="65">
        <v>11</v>
      </c>
      <c r="G4349" s="48">
        <f t="shared" si="350"/>
        <v>410.29999999999995</v>
      </c>
      <c r="H4349" s="75"/>
      <c r="I4349" s="47">
        <f t="shared" si="351"/>
        <v>0</v>
      </c>
      <c r="J4349" s="47" t="s">
        <v>8869</v>
      </c>
      <c r="K4349" s="610"/>
      <c r="L4349" s="3"/>
    </row>
    <row r="4350" spans="1:12">
      <c r="A4350" s="37">
        <v>13861</v>
      </c>
      <c r="B4350" s="23" t="s">
        <v>137</v>
      </c>
      <c r="C4350" s="18" t="s">
        <v>3959</v>
      </c>
      <c r="D4350" s="610" t="str">
        <f t="shared" si="347"/>
        <v>Фото</v>
      </c>
      <c r="E4350" s="72" t="s">
        <v>351</v>
      </c>
      <c r="F4350" s="65">
        <v>1</v>
      </c>
      <c r="G4350" s="48">
        <f t="shared" si="350"/>
        <v>37.299999999999997</v>
      </c>
      <c r="H4350" s="75"/>
      <c r="I4350" s="47">
        <f t="shared" si="351"/>
        <v>0</v>
      </c>
      <c r="J4350" s="47" t="s">
        <v>8835</v>
      </c>
      <c r="K4350" s="610"/>
      <c r="L4350" s="3"/>
    </row>
    <row r="4351" spans="1:12">
      <c r="A4351" s="37">
        <v>13855</v>
      </c>
      <c r="B4351" s="23" t="s">
        <v>137</v>
      </c>
      <c r="C4351" s="481" t="s">
        <v>3952</v>
      </c>
      <c r="D4351" s="610" t="str">
        <f t="shared" si="347"/>
        <v>Фото</v>
      </c>
      <c r="E4351" s="72" t="s">
        <v>351</v>
      </c>
      <c r="F4351" s="65">
        <v>1.9</v>
      </c>
      <c r="G4351" s="48">
        <f t="shared" si="350"/>
        <v>70.86999999999999</v>
      </c>
      <c r="H4351" s="75"/>
      <c r="I4351" s="47">
        <f t="shared" si="351"/>
        <v>0</v>
      </c>
      <c r="J4351" s="47" t="s">
        <v>8829</v>
      </c>
      <c r="K4351" s="610"/>
      <c r="L4351" s="3"/>
    </row>
    <row r="4352" spans="1:12">
      <c r="A4352" s="37">
        <v>14314</v>
      </c>
      <c r="B4352" s="23" t="s">
        <v>137</v>
      </c>
      <c r="C4352" s="18" t="s">
        <v>3938</v>
      </c>
      <c r="D4352" s="610" t="str">
        <f t="shared" si="347"/>
        <v>Фото</v>
      </c>
      <c r="E4352" s="72" t="s">
        <v>351</v>
      </c>
      <c r="F4352" s="65">
        <v>14</v>
      </c>
      <c r="G4352" s="48">
        <f t="shared" si="350"/>
        <v>522.19999999999993</v>
      </c>
      <c r="H4352" s="75"/>
      <c r="I4352" s="47">
        <f t="shared" si="351"/>
        <v>0</v>
      </c>
      <c r="J4352" s="47" t="s">
        <v>7674</v>
      </c>
      <c r="K4352" s="610"/>
      <c r="L4352" s="3"/>
    </row>
    <row r="4353" spans="1:12">
      <c r="A4353" s="37">
        <v>11189</v>
      </c>
      <c r="B4353" s="2" t="s">
        <v>137</v>
      </c>
      <c r="C4353" s="18" t="s">
        <v>536</v>
      </c>
      <c r="D4353" s="610" t="str">
        <f t="shared" si="347"/>
        <v>Фото</v>
      </c>
      <c r="E4353" s="72" t="s">
        <v>351</v>
      </c>
      <c r="F4353" s="65">
        <v>3.2</v>
      </c>
      <c r="G4353" s="48">
        <f t="shared" si="350"/>
        <v>119.36</v>
      </c>
      <c r="H4353" s="75"/>
      <c r="I4353" s="47">
        <f t="shared" si="351"/>
        <v>0</v>
      </c>
      <c r="J4353" s="47" t="s">
        <v>7675</v>
      </c>
      <c r="K4353" s="610"/>
      <c r="L4353" s="3"/>
    </row>
    <row r="4354" spans="1:12">
      <c r="A4354" s="37">
        <v>11220</v>
      </c>
      <c r="B4354" s="7" t="s">
        <v>137</v>
      </c>
      <c r="C4354" s="31" t="s">
        <v>3984</v>
      </c>
      <c r="D4354" s="610" t="str">
        <f t="shared" si="347"/>
        <v>Фото</v>
      </c>
      <c r="E4354" s="569" t="s">
        <v>134</v>
      </c>
      <c r="F4354" s="65">
        <v>21</v>
      </c>
      <c r="G4354" s="48">
        <f t="shared" si="350"/>
        <v>783.3</v>
      </c>
      <c r="H4354" s="75"/>
      <c r="I4354" s="47">
        <f t="shared" si="351"/>
        <v>0</v>
      </c>
      <c r="J4354" s="47" t="s">
        <v>6580</v>
      </c>
      <c r="K4354" s="610"/>
      <c r="L4354" s="3"/>
    </row>
    <row r="4355" spans="1:12">
      <c r="A4355" s="37">
        <v>14175</v>
      </c>
      <c r="B4355" s="23" t="s">
        <v>137</v>
      </c>
      <c r="C4355" s="18" t="s">
        <v>3939</v>
      </c>
      <c r="D4355" s="610" t="str">
        <f t="shared" si="347"/>
        <v>Фото</v>
      </c>
      <c r="E4355" s="72" t="s">
        <v>351</v>
      </c>
      <c r="F4355" s="65">
        <v>4</v>
      </c>
      <c r="G4355" s="48">
        <f t="shared" si="350"/>
        <v>149.19999999999999</v>
      </c>
      <c r="H4355" s="75"/>
      <c r="I4355" s="47">
        <f t="shared" si="351"/>
        <v>0</v>
      </c>
      <c r="J4355" s="47" t="s">
        <v>7677</v>
      </c>
      <c r="K4355" s="610"/>
      <c r="L4355" s="3"/>
    </row>
    <row r="4356" spans="1:12">
      <c r="A4356" s="37">
        <v>14517</v>
      </c>
      <c r="B4356" s="23" t="s">
        <v>137</v>
      </c>
      <c r="C4356" s="18" t="s">
        <v>216</v>
      </c>
      <c r="D4356" s="610" t="str">
        <f t="shared" si="347"/>
        <v>Фото</v>
      </c>
      <c r="E4356" s="72" t="s">
        <v>351</v>
      </c>
      <c r="F4356" s="65">
        <v>10</v>
      </c>
      <c r="G4356" s="48">
        <f t="shared" si="350"/>
        <v>373</v>
      </c>
      <c r="H4356" s="75"/>
      <c r="I4356" s="47">
        <f t="shared" si="351"/>
        <v>0</v>
      </c>
      <c r="J4356" s="47" t="s">
        <v>7676</v>
      </c>
      <c r="K4356" s="610"/>
      <c r="L4356" s="3"/>
    </row>
    <row r="4357" spans="1:12" ht="17.399999999999999">
      <c r="A4357" s="165"/>
      <c r="B4357" s="385" t="s">
        <v>1704</v>
      </c>
      <c r="C4357" s="219" t="s">
        <v>1703</v>
      </c>
      <c r="D4357" s="610"/>
      <c r="E4357" s="249"/>
      <c r="F4357" s="167"/>
      <c r="G4357" s="168"/>
      <c r="H4357" s="169"/>
      <c r="I4357" s="170"/>
      <c r="J4357" s="170" t="e">
        <v>#N/A</v>
      </c>
      <c r="K4357" s="610"/>
      <c r="L4357" s="3"/>
    </row>
    <row r="4358" spans="1:12">
      <c r="A4358" s="37">
        <v>13843</v>
      </c>
      <c r="B4358" s="23" t="s">
        <v>137</v>
      </c>
      <c r="C4358" s="18" t="s">
        <v>3934</v>
      </c>
      <c r="D4358" s="610" t="str">
        <f t="shared" si="347"/>
        <v>Фото</v>
      </c>
      <c r="E4358" s="72" t="s">
        <v>351</v>
      </c>
      <c r="F4358" s="65">
        <v>0.2</v>
      </c>
      <c r="G4358" s="48">
        <f t="shared" ref="G4358:G4378" si="352">I$2*F4358</f>
        <v>7.46</v>
      </c>
      <c r="H4358" s="75"/>
      <c r="I4358" s="47">
        <f t="shared" ref="I4358:I4378" si="353">F4358*H4358</f>
        <v>0</v>
      </c>
      <c r="J4358" s="47" t="s">
        <v>8818</v>
      </c>
      <c r="K4358" s="610"/>
      <c r="L4358" s="3"/>
    </row>
    <row r="4359" spans="1:12">
      <c r="A4359" s="37">
        <v>13883</v>
      </c>
      <c r="B4359" s="23" t="s">
        <v>137</v>
      </c>
      <c r="C4359" s="18" t="s">
        <v>3993</v>
      </c>
      <c r="D4359" s="610" t="str">
        <f t="shared" ref="D4359:D4422" si="354">HYPERLINK(J4359,"Фото")</f>
        <v>Фото</v>
      </c>
      <c r="E4359" s="72" t="s">
        <v>351</v>
      </c>
      <c r="F4359" s="65">
        <v>0.45</v>
      </c>
      <c r="G4359" s="48">
        <f t="shared" si="352"/>
        <v>16.785</v>
      </c>
      <c r="H4359" s="75"/>
      <c r="I4359" s="47">
        <f t="shared" si="353"/>
        <v>0</v>
      </c>
      <c r="J4359" s="47" t="s">
        <v>8844</v>
      </c>
      <c r="K4359" s="610"/>
      <c r="L4359" s="3"/>
    </row>
    <row r="4360" spans="1:12">
      <c r="A4360" s="37">
        <v>14138</v>
      </c>
      <c r="B4360" s="23" t="s">
        <v>137</v>
      </c>
      <c r="C4360" s="18" t="s">
        <v>2102</v>
      </c>
      <c r="D4360" s="610" t="str">
        <f t="shared" si="354"/>
        <v>Фото</v>
      </c>
      <c r="E4360" s="72" t="s">
        <v>351</v>
      </c>
      <c r="F4360" s="65">
        <v>11</v>
      </c>
      <c r="G4360" s="48">
        <f t="shared" si="352"/>
        <v>410.29999999999995</v>
      </c>
      <c r="H4360" s="75"/>
      <c r="I4360" s="47">
        <f t="shared" si="353"/>
        <v>0</v>
      </c>
      <c r="J4360" s="47" t="s">
        <v>7572</v>
      </c>
      <c r="K4360" s="610"/>
      <c r="L4360" s="3"/>
    </row>
    <row r="4361" spans="1:12">
      <c r="A4361" s="37">
        <v>14139</v>
      </c>
      <c r="B4361" s="23" t="s">
        <v>137</v>
      </c>
      <c r="C4361" s="18" t="s">
        <v>1563</v>
      </c>
      <c r="D4361" s="610" t="str">
        <f t="shared" si="354"/>
        <v>Фото</v>
      </c>
      <c r="E4361" s="72" t="s">
        <v>351</v>
      </c>
      <c r="F4361" s="65">
        <v>11</v>
      </c>
      <c r="G4361" s="48">
        <f t="shared" si="352"/>
        <v>410.29999999999995</v>
      </c>
      <c r="H4361" s="75"/>
      <c r="I4361" s="47">
        <f t="shared" si="353"/>
        <v>0</v>
      </c>
      <c r="J4361" s="47" t="s">
        <v>7573</v>
      </c>
      <c r="K4361" s="610"/>
      <c r="L4361" s="3"/>
    </row>
    <row r="4362" spans="1:12">
      <c r="A4362" s="37">
        <v>14140</v>
      </c>
      <c r="B4362" s="23" t="s">
        <v>137</v>
      </c>
      <c r="C4362" s="18" t="s">
        <v>1564</v>
      </c>
      <c r="D4362" s="610" t="str">
        <f t="shared" si="354"/>
        <v>Фото</v>
      </c>
      <c r="E4362" s="72" t="s">
        <v>351</v>
      </c>
      <c r="F4362" s="65">
        <v>11</v>
      </c>
      <c r="G4362" s="48">
        <f t="shared" si="352"/>
        <v>410.29999999999995</v>
      </c>
      <c r="H4362" s="75"/>
      <c r="I4362" s="47">
        <f t="shared" si="353"/>
        <v>0</v>
      </c>
      <c r="J4362" s="47" t="s">
        <v>7574</v>
      </c>
      <c r="K4362" s="610"/>
      <c r="L4362" s="3"/>
    </row>
    <row r="4363" spans="1:12">
      <c r="A4363" s="37">
        <v>14145</v>
      </c>
      <c r="B4363" s="23" t="s">
        <v>137</v>
      </c>
      <c r="C4363" s="18" t="s">
        <v>1565</v>
      </c>
      <c r="D4363" s="610" t="str">
        <f t="shared" si="354"/>
        <v>Фото</v>
      </c>
      <c r="E4363" s="72" t="s">
        <v>351</v>
      </c>
      <c r="F4363" s="65">
        <v>11</v>
      </c>
      <c r="G4363" s="48">
        <f t="shared" si="352"/>
        <v>410.29999999999995</v>
      </c>
      <c r="H4363" s="75"/>
      <c r="I4363" s="47">
        <f t="shared" si="353"/>
        <v>0</v>
      </c>
      <c r="J4363" s="47" t="s">
        <v>7578</v>
      </c>
      <c r="K4363" s="610"/>
      <c r="L4363" s="3"/>
    </row>
    <row r="4364" spans="1:12">
      <c r="A4364" s="37">
        <v>13813</v>
      </c>
      <c r="B4364" s="23" t="s">
        <v>137</v>
      </c>
      <c r="C4364" s="18" t="s">
        <v>3893</v>
      </c>
      <c r="D4364" s="610" t="str">
        <f t="shared" si="354"/>
        <v>Фото</v>
      </c>
      <c r="E4364" s="72" t="s">
        <v>351</v>
      </c>
      <c r="F4364" s="65">
        <v>8.5</v>
      </c>
      <c r="G4364" s="48">
        <f t="shared" si="352"/>
        <v>317.04999999999995</v>
      </c>
      <c r="H4364" s="75"/>
      <c r="I4364" s="47">
        <f t="shared" si="353"/>
        <v>0</v>
      </c>
      <c r="J4364" s="47" t="s">
        <v>8790</v>
      </c>
      <c r="K4364" s="610"/>
      <c r="L4364" s="3"/>
    </row>
    <row r="4365" spans="1:12">
      <c r="A4365" s="37">
        <v>14142</v>
      </c>
      <c r="B4365" s="23" t="s">
        <v>137</v>
      </c>
      <c r="C4365" s="18" t="s">
        <v>3956</v>
      </c>
      <c r="D4365" s="610" t="str">
        <f t="shared" si="354"/>
        <v>Фото</v>
      </c>
      <c r="E4365" s="72" t="s">
        <v>351</v>
      </c>
      <c r="F4365" s="65">
        <v>11</v>
      </c>
      <c r="G4365" s="48">
        <f t="shared" si="352"/>
        <v>410.29999999999995</v>
      </c>
      <c r="H4365" s="75"/>
      <c r="I4365" s="47">
        <f t="shared" si="353"/>
        <v>0</v>
      </c>
      <c r="J4365" s="47" t="s">
        <v>7575</v>
      </c>
      <c r="K4365" s="610"/>
      <c r="L4365" s="3"/>
    </row>
    <row r="4366" spans="1:12">
      <c r="A4366" s="37">
        <v>14143</v>
      </c>
      <c r="B4366" s="23" t="s">
        <v>137</v>
      </c>
      <c r="C4366" s="18" t="s">
        <v>1566</v>
      </c>
      <c r="D4366" s="610" t="str">
        <f t="shared" si="354"/>
        <v>Фото</v>
      </c>
      <c r="E4366" s="72" t="s">
        <v>351</v>
      </c>
      <c r="F4366" s="65">
        <v>10</v>
      </c>
      <c r="G4366" s="48">
        <f t="shared" si="352"/>
        <v>373</v>
      </c>
      <c r="H4366" s="75"/>
      <c r="I4366" s="47">
        <f t="shared" si="353"/>
        <v>0</v>
      </c>
      <c r="J4366" s="47" t="s">
        <v>7576</v>
      </c>
      <c r="K4366" s="610"/>
      <c r="L4366" s="3"/>
    </row>
    <row r="4367" spans="1:12">
      <c r="A4367" s="37">
        <v>12914</v>
      </c>
      <c r="B4367" s="23" t="s">
        <v>137</v>
      </c>
      <c r="C4367" s="18" t="s">
        <v>3163</v>
      </c>
      <c r="D4367" s="610" t="str">
        <f t="shared" si="354"/>
        <v>Фото</v>
      </c>
      <c r="E4367" s="72" t="s">
        <v>351</v>
      </c>
      <c r="F4367" s="65">
        <v>10.5</v>
      </c>
      <c r="G4367" s="48">
        <f t="shared" si="352"/>
        <v>391.65</v>
      </c>
      <c r="H4367" s="75"/>
      <c r="I4367" s="47">
        <f t="shared" si="353"/>
        <v>0</v>
      </c>
      <c r="J4367" s="47" t="s">
        <v>8642</v>
      </c>
      <c r="K4367" s="610"/>
      <c r="L4367" s="3"/>
    </row>
    <row r="4368" spans="1:12">
      <c r="A4368" s="37">
        <v>12916</v>
      </c>
      <c r="B4368" s="23" t="s">
        <v>137</v>
      </c>
      <c r="C4368" s="18" t="s">
        <v>3164</v>
      </c>
      <c r="D4368" s="610" t="str">
        <f t="shared" si="354"/>
        <v>Фото</v>
      </c>
      <c r="E4368" s="72" t="s">
        <v>351</v>
      </c>
      <c r="F4368" s="65">
        <v>10.5</v>
      </c>
      <c r="G4368" s="48">
        <f t="shared" si="352"/>
        <v>391.65</v>
      </c>
      <c r="H4368" s="75"/>
      <c r="I4368" s="47">
        <f t="shared" si="353"/>
        <v>0</v>
      </c>
      <c r="J4368" s="47" t="s">
        <v>8643</v>
      </c>
      <c r="K4368" s="610"/>
      <c r="L4368" s="3"/>
    </row>
    <row r="4369" spans="1:12">
      <c r="A4369" s="37">
        <v>14144</v>
      </c>
      <c r="B4369" s="23" t="s">
        <v>137</v>
      </c>
      <c r="C4369" s="18" t="s">
        <v>2103</v>
      </c>
      <c r="D4369" s="610" t="str">
        <f t="shared" si="354"/>
        <v>Фото</v>
      </c>
      <c r="E4369" s="72" t="s">
        <v>351</v>
      </c>
      <c r="F4369" s="65">
        <v>20</v>
      </c>
      <c r="G4369" s="48">
        <f t="shared" si="352"/>
        <v>746</v>
      </c>
      <c r="H4369" s="75"/>
      <c r="I4369" s="47">
        <f t="shared" si="353"/>
        <v>0</v>
      </c>
      <c r="J4369" s="47" t="s">
        <v>7577</v>
      </c>
      <c r="K4369" s="610"/>
      <c r="L4369" s="3"/>
    </row>
    <row r="4370" spans="1:12">
      <c r="A4370" s="37">
        <v>14325</v>
      </c>
      <c r="B4370" s="23" t="s">
        <v>137</v>
      </c>
      <c r="C4370" s="18" t="s">
        <v>3013</v>
      </c>
      <c r="D4370" s="610" t="str">
        <f t="shared" si="354"/>
        <v>Фото</v>
      </c>
      <c r="E4370" s="72" t="s">
        <v>351</v>
      </c>
      <c r="F4370" s="65">
        <v>1.8</v>
      </c>
      <c r="G4370" s="48">
        <f t="shared" si="352"/>
        <v>67.14</v>
      </c>
      <c r="H4370" s="75"/>
      <c r="I4370" s="47">
        <f t="shared" si="353"/>
        <v>0</v>
      </c>
      <c r="J4370" s="47" t="s">
        <v>7762</v>
      </c>
      <c r="K4370" s="610"/>
      <c r="L4370" s="3"/>
    </row>
    <row r="4371" spans="1:12">
      <c r="A4371" s="37">
        <v>14326</v>
      </c>
      <c r="B4371" s="23" t="s">
        <v>137</v>
      </c>
      <c r="C4371" s="18" t="s">
        <v>903</v>
      </c>
      <c r="D4371" s="610" t="str">
        <f t="shared" si="354"/>
        <v>Фото</v>
      </c>
      <c r="E4371" s="72" t="s">
        <v>351</v>
      </c>
      <c r="F4371" s="65">
        <v>1.8</v>
      </c>
      <c r="G4371" s="48">
        <f t="shared" si="352"/>
        <v>67.14</v>
      </c>
      <c r="H4371" s="75"/>
      <c r="I4371" s="47">
        <f t="shared" si="353"/>
        <v>0</v>
      </c>
      <c r="J4371" s="47" t="s">
        <v>7579</v>
      </c>
      <c r="K4371" s="610"/>
      <c r="L4371" s="3"/>
    </row>
    <row r="4372" spans="1:12">
      <c r="A4372" s="37">
        <v>14328</v>
      </c>
      <c r="B4372" s="23" t="s">
        <v>137</v>
      </c>
      <c r="C4372" s="18" t="s">
        <v>3176</v>
      </c>
      <c r="D4372" s="610" t="str">
        <f t="shared" si="354"/>
        <v>Фото</v>
      </c>
      <c r="E4372" s="72" t="s">
        <v>351</v>
      </c>
      <c r="F4372" s="65">
        <v>2.5</v>
      </c>
      <c r="G4372" s="48">
        <f t="shared" si="352"/>
        <v>93.25</v>
      </c>
      <c r="H4372" s="75"/>
      <c r="I4372" s="47">
        <f t="shared" si="353"/>
        <v>0</v>
      </c>
      <c r="J4372" s="47" t="s">
        <v>7580</v>
      </c>
      <c r="K4372" s="610"/>
      <c r="L4372" s="3"/>
    </row>
    <row r="4373" spans="1:12">
      <c r="A4373" s="37">
        <v>14330</v>
      </c>
      <c r="B4373" s="23" t="s">
        <v>137</v>
      </c>
      <c r="C4373" s="18" t="s">
        <v>3175</v>
      </c>
      <c r="D4373" s="610" t="str">
        <f t="shared" si="354"/>
        <v>Фото</v>
      </c>
      <c r="E4373" s="72" t="s">
        <v>351</v>
      </c>
      <c r="F4373" s="65">
        <v>2.2999999999999998</v>
      </c>
      <c r="G4373" s="48">
        <f t="shared" si="352"/>
        <v>85.789999999999992</v>
      </c>
      <c r="H4373" s="75"/>
      <c r="I4373" s="47">
        <f t="shared" si="353"/>
        <v>0</v>
      </c>
      <c r="J4373" s="47" t="s">
        <v>7581</v>
      </c>
      <c r="K4373" s="610"/>
      <c r="L4373" s="3"/>
    </row>
    <row r="4374" spans="1:12">
      <c r="A4374" s="37">
        <v>14331</v>
      </c>
      <c r="B4374" s="23" t="s">
        <v>137</v>
      </c>
      <c r="C4374" s="18" t="s">
        <v>3348</v>
      </c>
      <c r="D4374" s="610" t="str">
        <f t="shared" si="354"/>
        <v>Фото</v>
      </c>
      <c r="E4374" s="72" t="s">
        <v>351</v>
      </c>
      <c r="F4374" s="65">
        <v>1.8</v>
      </c>
      <c r="G4374" s="48">
        <f t="shared" si="352"/>
        <v>67.14</v>
      </c>
      <c r="H4374" s="75"/>
      <c r="I4374" s="47">
        <f t="shared" si="353"/>
        <v>0</v>
      </c>
      <c r="J4374" s="47" t="s">
        <v>7582</v>
      </c>
      <c r="K4374" s="610"/>
      <c r="L4374" s="3"/>
    </row>
    <row r="4375" spans="1:12">
      <c r="A4375" s="37">
        <v>14332</v>
      </c>
      <c r="B4375" s="23" t="s">
        <v>137</v>
      </c>
      <c r="C4375" s="18" t="s">
        <v>3069</v>
      </c>
      <c r="D4375" s="610" t="str">
        <f t="shared" si="354"/>
        <v>Фото</v>
      </c>
      <c r="E4375" s="72" t="s">
        <v>351</v>
      </c>
      <c r="F4375" s="65">
        <v>4.5</v>
      </c>
      <c r="G4375" s="48">
        <f t="shared" si="352"/>
        <v>167.85</v>
      </c>
      <c r="H4375" s="75"/>
      <c r="I4375" s="47">
        <f t="shared" si="353"/>
        <v>0</v>
      </c>
      <c r="J4375" s="47" t="s">
        <v>7583</v>
      </c>
      <c r="K4375" s="610"/>
      <c r="L4375" s="3"/>
    </row>
    <row r="4376" spans="1:12">
      <c r="A4376" s="37">
        <v>14335</v>
      </c>
      <c r="B4376" s="23" t="s">
        <v>137</v>
      </c>
      <c r="C4376" s="18" t="s">
        <v>3012</v>
      </c>
      <c r="D4376" s="610" t="str">
        <f t="shared" si="354"/>
        <v>Фото</v>
      </c>
      <c r="E4376" s="72" t="s">
        <v>351</v>
      </c>
      <c r="F4376" s="65">
        <v>2.7</v>
      </c>
      <c r="G4376" s="48">
        <f t="shared" si="352"/>
        <v>100.71</v>
      </c>
      <c r="H4376" s="75"/>
      <c r="I4376" s="47">
        <f t="shared" si="353"/>
        <v>0</v>
      </c>
      <c r="J4376" s="47" t="s">
        <v>5385</v>
      </c>
      <c r="K4376" s="610"/>
      <c r="L4376" s="3"/>
    </row>
    <row r="4377" spans="1:12">
      <c r="A4377" s="37">
        <v>14337</v>
      </c>
      <c r="B4377" s="23" t="s">
        <v>137</v>
      </c>
      <c r="C4377" s="481" t="s">
        <v>3936</v>
      </c>
      <c r="D4377" s="610" t="str">
        <f t="shared" si="354"/>
        <v>Фото</v>
      </c>
      <c r="E4377" s="72" t="s">
        <v>351</v>
      </c>
      <c r="F4377" s="65">
        <v>2.2999999999999998</v>
      </c>
      <c r="G4377" s="48">
        <f t="shared" si="352"/>
        <v>85.789999999999992</v>
      </c>
      <c r="H4377" s="75"/>
      <c r="I4377" s="47">
        <f t="shared" si="353"/>
        <v>0</v>
      </c>
      <c r="J4377" s="47" t="s">
        <v>7584</v>
      </c>
      <c r="K4377" s="610"/>
      <c r="L4377" s="3"/>
    </row>
    <row r="4378" spans="1:12">
      <c r="A4378" s="37">
        <v>14338</v>
      </c>
      <c r="B4378" s="23" t="s">
        <v>137</v>
      </c>
      <c r="C4378" s="18" t="s">
        <v>3016</v>
      </c>
      <c r="D4378" s="610" t="str">
        <f t="shared" si="354"/>
        <v>Фото</v>
      </c>
      <c r="E4378" s="72" t="s">
        <v>351</v>
      </c>
      <c r="F4378" s="65">
        <v>5.5</v>
      </c>
      <c r="G4378" s="48">
        <f t="shared" si="352"/>
        <v>205.14999999999998</v>
      </c>
      <c r="H4378" s="75"/>
      <c r="I4378" s="47">
        <f t="shared" si="353"/>
        <v>0</v>
      </c>
      <c r="J4378" s="47" t="s">
        <v>7585</v>
      </c>
      <c r="K4378" s="610"/>
      <c r="L4378" s="3"/>
    </row>
    <row r="4379" spans="1:12" ht="17.399999999999999">
      <c r="A4379" s="165"/>
      <c r="B4379" s="385" t="s">
        <v>1705</v>
      </c>
      <c r="C4379" s="219" t="s">
        <v>103</v>
      </c>
      <c r="D4379" s="610"/>
      <c r="E4379" s="249"/>
      <c r="F4379" s="167"/>
      <c r="G4379" s="168"/>
      <c r="H4379" s="169"/>
      <c r="I4379" s="170"/>
      <c r="J4379" s="170" t="e">
        <v>#N/A</v>
      </c>
      <c r="K4379" s="610"/>
      <c r="L4379" s="3"/>
    </row>
    <row r="4380" spans="1:12" ht="201" customHeight="1">
      <c r="A4380" s="6"/>
      <c r="C4380" s="100"/>
      <c r="D4380" s="610"/>
      <c r="E4380" s="238"/>
      <c r="F4380" s="104"/>
      <c r="G4380" s="105"/>
      <c r="H4380" s="106"/>
      <c r="I4380" s="107"/>
      <c r="J4380" s="107" t="e">
        <v>#N/A</v>
      </c>
      <c r="K4380" s="610"/>
      <c r="L4380" s="3"/>
    </row>
    <row r="4381" spans="1:12">
      <c r="A4381" s="37">
        <v>11944</v>
      </c>
      <c r="B4381" s="6" t="s">
        <v>148</v>
      </c>
      <c r="C4381" s="18" t="s">
        <v>3581</v>
      </c>
      <c r="D4381" s="610" t="str">
        <f t="shared" si="354"/>
        <v>Фото</v>
      </c>
      <c r="E4381" s="72" t="s">
        <v>351</v>
      </c>
      <c r="F4381" s="65">
        <v>6.5</v>
      </c>
      <c r="G4381" s="48">
        <f t="shared" ref="G4381:G4388" si="355">I$2*F4381</f>
        <v>242.45</v>
      </c>
      <c r="H4381" s="75"/>
      <c r="I4381" s="47">
        <f t="shared" ref="I4381:I4388" si="356">F4381*H4381</f>
        <v>0</v>
      </c>
      <c r="J4381" s="47" t="s">
        <v>7832</v>
      </c>
      <c r="K4381" s="610"/>
      <c r="L4381" s="3"/>
    </row>
    <row r="4382" spans="1:12">
      <c r="A4382" s="37">
        <v>11945</v>
      </c>
      <c r="B4382" s="6" t="s">
        <v>148</v>
      </c>
      <c r="C4382" s="18" t="s">
        <v>3582</v>
      </c>
      <c r="D4382" s="610" t="str">
        <f t="shared" si="354"/>
        <v>Фото</v>
      </c>
      <c r="E4382" s="72" t="s">
        <v>351</v>
      </c>
      <c r="F4382" s="65">
        <v>6.5</v>
      </c>
      <c r="G4382" s="48">
        <f t="shared" si="355"/>
        <v>242.45</v>
      </c>
      <c r="H4382" s="75"/>
      <c r="I4382" s="47">
        <f t="shared" si="356"/>
        <v>0</v>
      </c>
      <c r="J4382" s="47" t="s">
        <v>7833</v>
      </c>
      <c r="K4382" s="610"/>
      <c r="L4382" s="3"/>
    </row>
    <row r="4383" spans="1:12">
      <c r="A4383" s="37">
        <v>11946</v>
      </c>
      <c r="B4383" s="6" t="s">
        <v>148</v>
      </c>
      <c r="C4383" s="18" t="s">
        <v>3583</v>
      </c>
      <c r="D4383" s="610" t="str">
        <f t="shared" si="354"/>
        <v>Фото</v>
      </c>
      <c r="E4383" s="72" t="s">
        <v>351</v>
      </c>
      <c r="F4383" s="65">
        <v>6.5</v>
      </c>
      <c r="G4383" s="48">
        <f t="shared" si="355"/>
        <v>242.45</v>
      </c>
      <c r="H4383" s="75"/>
      <c r="I4383" s="47">
        <f t="shared" si="356"/>
        <v>0</v>
      </c>
      <c r="J4383" s="47" t="s">
        <v>7834</v>
      </c>
      <c r="K4383" s="610"/>
      <c r="L4383" s="3"/>
    </row>
    <row r="4384" spans="1:12">
      <c r="A4384" s="37">
        <v>11947</v>
      </c>
      <c r="B4384" s="6" t="s">
        <v>148</v>
      </c>
      <c r="C4384" s="18" t="s">
        <v>3584</v>
      </c>
      <c r="D4384" s="610" t="str">
        <f t="shared" si="354"/>
        <v>Фото</v>
      </c>
      <c r="E4384" s="72" t="s">
        <v>351</v>
      </c>
      <c r="F4384" s="65">
        <v>6.5</v>
      </c>
      <c r="G4384" s="48">
        <f t="shared" si="355"/>
        <v>242.45</v>
      </c>
      <c r="H4384" s="75"/>
      <c r="I4384" s="47">
        <f t="shared" si="356"/>
        <v>0</v>
      </c>
      <c r="J4384" s="47" t="s">
        <v>7835</v>
      </c>
      <c r="K4384" s="610"/>
      <c r="L4384" s="3"/>
    </row>
    <row r="4385" spans="1:12">
      <c r="A4385" s="37">
        <v>14277</v>
      </c>
      <c r="B4385" s="23" t="s">
        <v>137</v>
      </c>
      <c r="C4385" s="21" t="s">
        <v>4060</v>
      </c>
      <c r="D4385" s="610" t="str">
        <f t="shared" si="354"/>
        <v>Фото</v>
      </c>
      <c r="E4385" s="72" t="s">
        <v>351</v>
      </c>
      <c r="F4385" s="65">
        <v>11</v>
      </c>
      <c r="G4385" s="48">
        <f t="shared" si="355"/>
        <v>410.29999999999995</v>
      </c>
      <c r="H4385" s="75"/>
      <c r="I4385" s="47">
        <f t="shared" si="356"/>
        <v>0</v>
      </c>
      <c r="J4385" s="47" t="s">
        <v>7666</v>
      </c>
      <c r="K4385" s="610"/>
      <c r="L4385" s="3"/>
    </row>
    <row r="4386" spans="1:12">
      <c r="A4386" s="37">
        <v>14274</v>
      </c>
      <c r="B4386" s="23" t="s">
        <v>137</v>
      </c>
      <c r="C4386" s="18" t="s">
        <v>4061</v>
      </c>
      <c r="D4386" s="610" t="str">
        <f t="shared" si="354"/>
        <v>Фото</v>
      </c>
      <c r="E4386" s="72" t="s">
        <v>351</v>
      </c>
      <c r="F4386" s="65">
        <v>11</v>
      </c>
      <c r="G4386" s="48">
        <f t="shared" si="355"/>
        <v>410.29999999999995</v>
      </c>
      <c r="H4386" s="75"/>
      <c r="I4386" s="47">
        <f t="shared" si="356"/>
        <v>0</v>
      </c>
      <c r="J4386" s="47" t="s">
        <v>7667</v>
      </c>
      <c r="K4386" s="610"/>
      <c r="L4386" s="3"/>
    </row>
    <row r="4387" spans="1:12">
      <c r="A4387" s="37">
        <v>14275</v>
      </c>
      <c r="B4387" s="23" t="s">
        <v>137</v>
      </c>
      <c r="C4387" s="18" t="s">
        <v>4031</v>
      </c>
      <c r="D4387" s="610" t="str">
        <f t="shared" si="354"/>
        <v>Фото</v>
      </c>
      <c r="E4387" s="72" t="s">
        <v>351</v>
      </c>
      <c r="F4387" s="65">
        <v>11</v>
      </c>
      <c r="G4387" s="48">
        <f t="shared" si="355"/>
        <v>410.29999999999995</v>
      </c>
      <c r="H4387" s="75"/>
      <c r="I4387" s="47">
        <f t="shared" si="356"/>
        <v>0</v>
      </c>
      <c r="J4387" s="47" t="s">
        <v>7668</v>
      </c>
      <c r="K4387" s="610"/>
      <c r="L4387" s="3"/>
    </row>
    <row r="4388" spans="1:12">
      <c r="A4388" s="37">
        <v>14276</v>
      </c>
      <c r="B4388" s="23" t="s">
        <v>137</v>
      </c>
      <c r="C4388" s="18" t="s">
        <v>4032</v>
      </c>
      <c r="D4388" s="610" t="str">
        <f t="shared" si="354"/>
        <v>Фото</v>
      </c>
      <c r="E4388" s="72" t="s">
        <v>351</v>
      </c>
      <c r="F4388" s="65">
        <v>11</v>
      </c>
      <c r="G4388" s="48">
        <f t="shared" si="355"/>
        <v>410.29999999999995</v>
      </c>
      <c r="H4388" s="75"/>
      <c r="I4388" s="47">
        <f t="shared" si="356"/>
        <v>0</v>
      </c>
      <c r="J4388" s="47" t="s">
        <v>7669</v>
      </c>
      <c r="K4388" s="610"/>
      <c r="L4388" s="3"/>
    </row>
    <row r="4389" spans="1:12" ht="17.399999999999999">
      <c r="A4389" s="187"/>
      <c r="B4389" s="388" t="s">
        <v>1706</v>
      </c>
      <c r="C4389" s="188" t="s">
        <v>1895</v>
      </c>
      <c r="D4389" s="610"/>
      <c r="E4389" s="254"/>
      <c r="F4389" s="189"/>
      <c r="G4389" s="190"/>
      <c r="H4389" s="191"/>
      <c r="I4389" s="192"/>
      <c r="J4389" s="192" t="e">
        <v>#N/A</v>
      </c>
      <c r="K4389" s="610"/>
      <c r="L4389" s="3"/>
    </row>
    <row r="4390" spans="1:12">
      <c r="A4390" s="37">
        <v>13823</v>
      </c>
      <c r="B4390" s="23" t="s">
        <v>137</v>
      </c>
      <c r="C4390" s="18" t="s">
        <v>3907</v>
      </c>
      <c r="D4390" s="610" t="str">
        <f t="shared" si="354"/>
        <v>Фото</v>
      </c>
      <c r="E4390" s="72" t="s">
        <v>351</v>
      </c>
      <c r="F4390" s="65">
        <v>1.4</v>
      </c>
      <c r="G4390" s="48">
        <f t="shared" ref="G4390:G4405" si="357">I$2*F4390</f>
        <v>52.219999999999992</v>
      </c>
      <c r="H4390" s="75"/>
      <c r="I4390" s="47">
        <f t="shared" ref="I4390:I4405" si="358">F4390*H4390</f>
        <v>0</v>
      </c>
      <c r="J4390" s="47" t="s">
        <v>8799</v>
      </c>
      <c r="K4390" s="610"/>
      <c r="L4390" s="3"/>
    </row>
    <row r="4391" spans="1:12">
      <c r="A4391" s="37">
        <v>13824</v>
      </c>
      <c r="B4391" s="23" t="s">
        <v>137</v>
      </c>
      <c r="C4391" s="18" t="s">
        <v>3908</v>
      </c>
      <c r="D4391" s="610" t="str">
        <f t="shared" si="354"/>
        <v>Фото</v>
      </c>
      <c r="E4391" s="72" t="s">
        <v>351</v>
      </c>
      <c r="F4391" s="65">
        <v>1.4</v>
      </c>
      <c r="G4391" s="48">
        <f t="shared" si="357"/>
        <v>52.219999999999992</v>
      </c>
      <c r="H4391" s="75"/>
      <c r="I4391" s="47">
        <f t="shared" si="358"/>
        <v>0</v>
      </c>
      <c r="J4391" s="47" t="s">
        <v>8800</v>
      </c>
      <c r="K4391" s="610"/>
      <c r="L4391" s="3"/>
    </row>
    <row r="4392" spans="1:12">
      <c r="A4392" s="37">
        <v>13825</v>
      </c>
      <c r="B4392" s="23" t="s">
        <v>137</v>
      </c>
      <c r="C4392" s="18" t="s">
        <v>3909</v>
      </c>
      <c r="D4392" s="610" t="str">
        <f t="shared" si="354"/>
        <v>Фото</v>
      </c>
      <c r="E4392" s="72" t="s">
        <v>351</v>
      </c>
      <c r="F4392" s="65">
        <v>1.4</v>
      </c>
      <c r="G4392" s="48">
        <f t="shared" si="357"/>
        <v>52.219999999999992</v>
      </c>
      <c r="H4392" s="75"/>
      <c r="I4392" s="47">
        <f t="shared" si="358"/>
        <v>0</v>
      </c>
      <c r="J4392" s="47" t="s">
        <v>8801</v>
      </c>
      <c r="K4392" s="610"/>
      <c r="L4392" s="3"/>
    </row>
    <row r="4393" spans="1:12">
      <c r="A4393" s="37">
        <v>13826</v>
      </c>
      <c r="B4393" s="23" t="s">
        <v>137</v>
      </c>
      <c r="C4393" s="18" t="s">
        <v>3910</v>
      </c>
      <c r="D4393" s="610" t="str">
        <f t="shared" si="354"/>
        <v>Фото</v>
      </c>
      <c r="E4393" s="72" t="s">
        <v>351</v>
      </c>
      <c r="F4393" s="65">
        <v>1.4</v>
      </c>
      <c r="G4393" s="48">
        <f t="shared" si="357"/>
        <v>52.219999999999992</v>
      </c>
      <c r="H4393" s="75"/>
      <c r="I4393" s="47">
        <f t="shared" si="358"/>
        <v>0</v>
      </c>
      <c r="J4393" s="47" t="s">
        <v>8802</v>
      </c>
      <c r="K4393" s="610"/>
      <c r="L4393" s="3"/>
    </row>
    <row r="4394" spans="1:12">
      <c r="A4394" s="37">
        <v>13827</v>
      </c>
      <c r="B4394" s="23" t="s">
        <v>137</v>
      </c>
      <c r="C4394" s="18" t="s">
        <v>3911</v>
      </c>
      <c r="D4394" s="610" t="str">
        <f t="shared" si="354"/>
        <v>Фото</v>
      </c>
      <c r="E4394" s="72" t="s">
        <v>351</v>
      </c>
      <c r="F4394" s="65">
        <v>1.4</v>
      </c>
      <c r="G4394" s="48">
        <f t="shared" si="357"/>
        <v>52.219999999999992</v>
      </c>
      <c r="H4394" s="75"/>
      <c r="I4394" s="47">
        <f t="shared" si="358"/>
        <v>0</v>
      </c>
      <c r="J4394" s="47" t="s">
        <v>8803</v>
      </c>
      <c r="K4394" s="610"/>
      <c r="L4394" s="3"/>
    </row>
    <row r="4395" spans="1:12">
      <c r="A4395" s="37">
        <v>13722</v>
      </c>
      <c r="B4395" s="23" t="s">
        <v>137</v>
      </c>
      <c r="C4395" s="18" t="s">
        <v>3493</v>
      </c>
      <c r="D4395" s="610" t="str">
        <f t="shared" si="354"/>
        <v>Фото</v>
      </c>
      <c r="E4395" s="72" t="s">
        <v>351</v>
      </c>
      <c r="F4395" s="65">
        <v>0.5</v>
      </c>
      <c r="G4395" s="48">
        <f t="shared" si="357"/>
        <v>18.649999999999999</v>
      </c>
      <c r="H4395" s="75"/>
      <c r="I4395" s="47">
        <f t="shared" si="358"/>
        <v>0</v>
      </c>
      <c r="J4395" s="47" t="s">
        <v>8741</v>
      </c>
      <c r="K4395" s="610"/>
      <c r="L4395" s="3"/>
    </row>
    <row r="4396" spans="1:12">
      <c r="A4396" s="37">
        <v>13817</v>
      </c>
      <c r="B4396" s="6" t="s">
        <v>148</v>
      </c>
      <c r="C4396" s="18" t="s">
        <v>3900</v>
      </c>
      <c r="D4396" s="610" t="str">
        <f t="shared" si="354"/>
        <v>Фото</v>
      </c>
      <c r="E4396" s="72" t="s">
        <v>351</v>
      </c>
      <c r="F4396" s="65">
        <v>3.5</v>
      </c>
      <c r="G4396" s="48">
        <f t="shared" si="357"/>
        <v>130.54999999999998</v>
      </c>
      <c r="H4396" s="75"/>
      <c r="I4396" s="47">
        <f t="shared" si="358"/>
        <v>0</v>
      </c>
      <c r="J4396" s="47" t="s">
        <v>8794</v>
      </c>
      <c r="K4396" s="610"/>
      <c r="L4396" s="3"/>
    </row>
    <row r="4397" spans="1:12">
      <c r="A4397" s="37">
        <v>13818</v>
      </c>
      <c r="B4397" s="6" t="s">
        <v>148</v>
      </c>
      <c r="C4397" s="18" t="s">
        <v>3901</v>
      </c>
      <c r="D4397" s="610" t="str">
        <f t="shared" si="354"/>
        <v>Фото</v>
      </c>
      <c r="E4397" s="72" t="s">
        <v>351</v>
      </c>
      <c r="F4397" s="65">
        <v>3.5</v>
      </c>
      <c r="G4397" s="48">
        <f t="shared" si="357"/>
        <v>130.54999999999998</v>
      </c>
      <c r="H4397" s="75"/>
      <c r="I4397" s="47">
        <f t="shared" si="358"/>
        <v>0</v>
      </c>
      <c r="J4397" s="47" t="s">
        <v>8795</v>
      </c>
      <c r="K4397" s="610"/>
      <c r="L4397" s="3"/>
    </row>
    <row r="4398" spans="1:12">
      <c r="A4398" s="37">
        <v>12998</v>
      </c>
      <c r="B4398" s="23" t="s">
        <v>137</v>
      </c>
      <c r="C4398" s="18" t="s">
        <v>3869</v>
      </c>
      <c r="D4398" s="610" t="str">
        <f t="shared" si="354"/>
        <v>Фото</v>
      </c>
      <c r="E4398" s="72" t="s">
        <v>351</v>
      </c>
      <c r="F4398" s="65">
        <v>22</v>
      </c>
      <c r="G4398" s="48">
        <f t="shared" si="357"/>
        <v>820.59999999999991</v>
      </c>
      <c r="H4398" s="75"/>
      <c r="I4398" s="47">
        <f t="shared" si="358"/>
        <v>0</v>
      </c>
      <c r="J4398" s="47" t="s">
        <v>8719</v>
      </c>
      <c r="K4398" s="610"/>
      <c r="L4398" s="3"/>
    </row>
    <row r="4399" spans="1:12">
      <c r="A4399" s="37">
        <v>12996</v>
      </c>
      <c r="B4399" s="23" t="s">
        <v>137</v>
      </c>
      <c r="C4399" s="18" t="s">
        <v>3467</v>
      </c>
      <c r="D4399" s="610" t="str">
        <f t="shared" si="354"/>
        <v>Фото</v>
      </c>
      <c r="E4399" s="72" t="s">
        <v>351</v>
      </c>
      <c r="F4399" s="65">
        <v>1</v>
      </c>
      <c r="G4399" s="48">
        <f t="shared" si="357"/>
        <v>37.299999999999997</v>
      </c>
      <c r="H4399" s="75"/>
      <c r="I4399" s="47">
        <f t="shared" si="358"/>
        <v>0</v>
      </c>
      <c r="J4399" s="47" t="s">
        <v>8717</v>
      </c>
      <c r="K4399" s="610"/>
      <c r="L4399" s="3"/>
    </row>
    <row r="4400" spans="1:12">
      <c r="A4400" s="37">
        <v>13797</v>
      </c>
      <c r="B4400" s="23" t="s">
        <v>137</v>
      </c>
      <c r="C4400" s="18" t="s">
        <v>3860</v>
      </c>
      <c r="D4400" s="610" t="str">
        <f t="shared" si="354"/>
        <v>Фото</v>
      </c>
      <c r="E4400" s="72" t="s">
        <v>351</v>
      </c>
      <c r="F4400" s="65">
        <v>1.8</v>
      </c>
      <c r="G4400" s="48">
        <f t="shared" si="357"/>
        <v>67.14</v>
      </c>
      <c r="H4400" s="75"/>
      <c r="I4400" s="47">
        <f t="shared" si="358"/>
        <v>0</v>
      </c>
      <c r="J4400" s="47" t="s">
        <v>8458</v>
      </c>
      <c r="K4400" s="610"/>
      <c r="L4400" s="3"/>
    </row>
    <row r="4401" spans="1:12">
      <c r="A4401" s="37">
        <v>14448</v>
      </c>
      <c r="B4401" s="23" t="s">
        <v>137</v>
      </c>
      <c r="C4401" s="18" t="s">
        <v>104</v>
      </c>
      <c r="D4401" s="610" t="str">
        <f t="shared" si="354"/>
        <v>Фото</v>
      </c>
      <c r="E4401" s="72" t="s">
        <v>351</v>
      </c>
      <c r="F4401" s="65">
        <v>2.75</v>
      </c>
      <c r="G4401" s="48">
        <f t="shared" si="357"/>
        <v>102.57499999999999</v>
      </c>
      <c r="H4401" s="75"/>
      <c r="I4401" s="47">
        <f t="shared" si="358"/>
        <v>0</v>
      </c>
      <c r="J4401" s="47" t="s">
        <v>7665</v>
      </c>
      <c r="K4401" s="610"/>
      <c r="L4401" s="3"/>
    </row>
    <row r="4402" spans="1:12">
      <c r="A4402" s="37">
        <v>13723</v>
      </c>
      <c r="B4402" s="23" t="s">
        <v>137</v>
      </c>
      <c r="C4402" s="18" t="s">
        <v>3495</v>
      </c>
      <c r="D4402" s="610" t="str">
        <f t="shared" si="354"/>
        <v>Фото</v>
      </c>
      <c r="E4402" s="72" t="s">
        <v>351</v>
      </c>
      <c r="F4402" s="65">
        <v>6</v>
      </c>
      <c r="G4402" s="48">
        <f t="shared" si="357"/>
        <v>223.79999999999998</v>
      </c>
      <c r="H4402" s="75"/>
      <c r="I4402" s="47">
        <f t="shared" si="358"/>
        <v>0</v>
      </c>
      <c r="J4402" s="47" t="s">
        <v>8742</v>
      </c>
      <c r="K4402" s="610"/>
      <c r="L4402" s="3"/>
    </row>
    <row r="4403" spans="1:12">
      <c r="A4403" s="37">
        <v>12997</v>
      </c>
      <c r="B4403" s="23" t="s">
        <v>137</v>
      </c>
      <c r="C4403" s="18" t="s">
        <v>3870</v>
      </c>
      <c r="D4403" s="610" t="str">
        <f t="shared" si="354"/>
        <v>Фото</v>
      </c>
      <c r="E4403" s="72" t="s">
        <v>351</v>
      </c>
      <c r="F4403" s="65">
        <v>18</v>
      </c>
      <c r="G4403" s="48">
        <f t="shared" si="357"/>
        <v>671.4</v>
      </c>
      <c r="H4403" s="75"/>
      <c r="I4403" s="47">
        <f t="shared" si="358"/>
        <v>0</v>
      </c>
      <c r="J4403" s="47" t="s">
        <v>8718</v>
      </c>
      <c r="K4403" s="610"/>
      <c r="L4403" s="3"/>
    </row>
    <row r="4404" spans="1:12">
      <c r="A4404" s="37">
        <v>13830</v>
      </c>
      <c r="B4404" s="23" t="s">
        <v>137</v>
      </c>
      <c r="C4404" s="18" t="s">
        <v>3914</v>
      </c>
      <c r="D4404" s="610" t="str">
        <f t="shared" si="354"/>
        <v>Фото</v>
      </c>
      <c r="E4404" s="72" t="s">
        <v>351</v>
      </c>
      <c r="F4404" s="65">
        <v>1</v>
      </c>
      <c r="G4404" s="48">
        <f t="shared" si="357"/>
        <v>37.299999999999997</v>
      </c>
      <c r="H4404" s="75"/>
      <c r="I4404" s="47">
        <f t="shared" si="358"/>
        <v>0</v>
      </c>
      <c r="J4404" s="47" t="s">
        <v>8806</v>
      </c>
      <c r="K4404" s="610"/>
      <c r="L4404" s="3"/>
    </row>
    <row r="4405" spans="1:12">
      <c r="A4405" s="37">
        <v>13836</v>
      </c>
      <c r="B4405" s="23" t="s">
        <v>137</v>
      </c>
      <c r="C4405" s="18" t="s">
        <v>3920</v>
      </c>
      <c r="D4405" s="610" t="str">
        <f t="shared" si="354"/>
        <v>Фото</v>
      </c>
      <c r="E4405" s="72" t="s">
        <v>351</v>
      </c>
      <c r="F4405" s="65">
        <v>2</v>
      </c>
      <c r="G4405" s="48">
        <f t="shared" si="357"/>
        <v>74.599999999999994</v>
      </c>
      <c r="H4405" s="75"/>
      <c r="I4405" s="47">
        <f t="shared" si="358"/>
        <v>0</v>
      </c>
      <c r="J4405" s="47" t="s">
        <v>8725</v>
      </c>
      <c r="K4405" s="610"/>
      <c r="L4405" s="3"/>
    </row>
    <row r="4406" spans="1:12" ht="17.399999999999999">
      <c r="A4406" s="163"/>
      <c r="B4406" s="383" t="s">
        <v>1707</v>
      </c>
      <c r="C4406" s="154" t="s">
        <v>2104</v>
      </c>
      <c r="D4406" s="610"/>
      <c r="E4406" s="240"/>
      <c r="F4406" s="160"/>
      <c r="G4406" s="147"/>
      <c r="H4406" s="164"/>
      <c r="I4406" s="149"/>
      <c r="J4406" s="149" t="e">
        <v>#N/A</v>
      </c>
      <c r="K4406" s="610"/>
      <c r="L4406" s="3"/>
    </row>
    <row r="4407" spans="1:12">
      <c r="A4407" s="6">
        <v>36018</v>
      </c>
      <c r="B4407" s="23" t="s">
        <v>137</v>
      </c>
      <c r="C4407" s="31" t="s">
        <v>1567</v>
      </c>
      <c r="D4407" s="610" t="str">
        <f t="shared" si="354"/>
        <v>Фото</v>
      </c>
      <c r="E4407" s="571" t="s">
        <v>134</v>
      </c>
      <c r="F4407" s="51">
        <v>2.5</v>
      </c>
      <c r="G4407" s="48">
        <f t="shared" ref="G4407:G4416" si="359">I$2*F4407</f>
        <v>93.25</v>
      </c>
      <c r="H4407" s="75"/>
      <c r="I4407" s="47">
        <f t="shared" ref="I4407:I4416" si="360">F4407*H4407</f>
        <v>0</v>
      </c>
      <c r="J4407" s="47" t="s">
        <v>7204</v>
      </c>
      <c r="K4407" s="610"/>
      <c r="L4407" s="3"/>
    </row>
    <row r="4408" spans="1:12">
      <c r="A4408" s="6">
        <v>36017</v>
      </c>
      <c r="B4408" s="23" t="s">
        <v>137</v>
      </c>
      <c r="C4408" s="17" t="s">
        <v>303</v>
      </c>
      <c r="D4408" s="610"/>
      <c r="E4408" s="72" t="s">
        <v>351</v>
      </c>
      <c r="F4408" s="51">
        <v>2.5</v>
      </c>
      <c r="G4408" s="48">
        <f t="shared" si="359"/>
        <v>93.25</v>
      </c>
      <c r="H4408" s="75"/>
      <c r="I4408" s="47">
        <f t="shared" si="360"/>
        <v>0</v>
      </c>
      <c r="J4408" s="47" t="e">
        <v>#N/A</v>
      </c>
      <c r="K4408" s="610"/>
      <c r="L4408" s="3"/>
    </row>
    <row r="4409" spans="1:12">
      <c r="A4409" s="6">
        <v>36016</v>
      </c>
      <c r="B4409" s="23" t="s">
        <v>137</v>
      </c>
      <c r="C4409" s="17" t="s">
        <v>1528</v>
      </c>
      <c r="D4409" s="610"/>
      <c r="E4409" s="72" t="s">
        <v>351</v>
      </c>
      <c r="F4409" s="51">
        <v>2.5</v>
      </c>
      <c r="G4409" s="48">
        <f t="shared" si="359"/>
        <v>93.25</v>
      </c>
      <c r="H4409" s="75"/>
      <c r="I4409" s="47">
        <f t="shared" si="360"/>
        <v>0</v>
      </c>
      <c r="J4409" s="47" t="e">
        <v>#N/A</v>
      </c>
      <c r="K4409" s="610"/>
      <c r="L4409" s="3"/>
    </row>
    <row r="4410" spans="1:12">
      <c r="A4410" s="6">
        <v>36015</v>
      </c>
      <c r="B4410" s="23" t="s">
        <v>137</v>
      </c>
      <c r="C4410" s="17" t="s">
        <v>291</v>
      </c>
      <c r="D4410" s="610" t="str">
        <f t="shared" si="354"/>
        <v>Фото</v>
      </c>
      <c r="E4410" s="72" t="s">
        <v>351</v>
      </c>
      <c r="F4410" s="51">
        <v>2.5</v>
      </c>
      <c r="G4410" s="48">
        <f t="shared" si="359"/>
        <v>93.25</v>
      </c>
      <c r="H4410" s="75"/>
      <c r="I4410" s="47">
        <f t="shared" si="360"/>
        <v>0</v>
      </c>
      <c r="J4410" s="47" t="s">
        <v>7205</v>
      </c>
      <c r="K4410" s="610"/>
      <c r="L4410" s="3"/>
    </row>
    <row r="4411" spans="1:12">
      <c r="A4411" s="6">
        <v>11721</v>
      </c>
      <c r="B4411" s="2" t="s">
        <v>137</v>
      </c>
      <c r="C4411" s="31" t="s">
        <v>1750</v>
      </c>
      <c r="D4411" s="610" t="str">
        <f t="shared" si="354"/>
        <v>Фото</v>
      </c>
      <c r="E4411" s="227" t="s">
        <v>351</v>
      </c>
      <c r="F4411" s="51">
        <v>4.3</v>
      </c>
      <c r="G4411" s="48">
        <f t="shared" si="359"/>
        <v>160.38999999999999</v>
      </c>
      <c r="H4411" s="75"/>
      <c r="I4411" s="47">
        <f t="shared" si="360"/>
        <v>0</v>
      </c>
      <c r="J4411" s="47" t="s">
        <v>7306</v>
      </c>
      <c r="K4411" s="610"/>
      <c r="L4411" s="3"/>
    </row>
    <row r="4412" spans="1:12">
      <c r="A4412" s="6">
        <v>11722</v>
      </c>
      <c r="B4412" s="2" t="s">
        <v>137</v>
      </c>
      <c r="C4412" s="31" t="s">
        <v>1751</v>
      </c>
      <c r="D4412" s="610" t="str">
        <f t="shared" si="354"/>
        <v>Фото</v>
      </c>
      <c r="E4412" s="227" t="s">
        <v>351</v>
      </c>
      <c r="F4412" s="51">
        <v>5</v>
      </c>
      <c r="G4412" s="48">
        <f t="shared" si="359"/>
        <v>186.5</v>
      </c>
      <c r="H4412" s="75"/>
      <c r="I4412" s="47">
        <f t="shared" si="360"/>
        <v>0</v>
      </c>
      <c r="J4412" s="47" t="s">
        <v>7307</v>
      </c>
      <c r="K4412" s="610"/>
      <c r="L4412" s="3"/>
    </row>
    <row r="4413" spans="1:12">
      <c r="A4413" s="6">
        <v>12647</v>
      </c>
      <c r="B4413" s="2" t="s">
        <v>137</v>
      </c>
      <c r="C4413" s="31" t="s">
        <v>2700</v>
      </c>
      <c r="D4413" s="610" t="str">
        <f t="shared" si="354"/>
        <v>Фото</v>
      </c>
      <c r="E4413" s="227" t="s">
        <v>351</v>
      </c>
      <c r="F4413" s="51">
        <v>4.8</v>
      </c>
      <c r="G4413" s="48">
        <f t="shared" si="359"/>
        <v>179.04</v>
      </c>
      <c r="H4413" s="75"/>
      <c r="I4413" s="47">
        <f t="shared" si="360"/>
        <v>0</v>
      </c>
      <c r="J4413" s="47" t="s">
        <v>8388</v>
      </c>
      <c r="K4413" s="610"/>
      <c r="L4413" s="3"/>
    </row>
    <row r="4414" spans="1:12">
      <c r="A4414" s="6">
        <v>11609</v>
      </c>
      <c r="B4414" s="2" t="s">
        <v>137</v>
      </c>
      <c r="C4414" s="31" t="s">
        <v>761</v>
      </c>
      <c r="D4414" s="610" t="str">
        <f t="shared" si="354"/>
        <v>Фото</v>
      </c>
      <c r="E4414" s="227" t="s">
        <v>351</v>
      </c>
      <c r="F4414" s="51">
        <v>4.8</v>
      </c>
      <c r="G4414" s="48">
        <f t="shared" si="359"/>
        <v>179.04</v>
      </c>
      <c r="H4414" s="75"/>
      <c r="I4414" s="47">
        <f t="shared" si="360"/>
        <v>0</v>
      </c>
      <c r="J4414" s="47" t="s">
        <v>7206</v>
      </c>
      <c r="K4414" s="610"/>
      <c r="L4414" s="3"/>
    </row>
    <row r="4415" spans="1:12">
      <c r="A4415" s="6">
        <v>12648</v>
      </c>
      <c r="B4415" s="2" t="s">
        <v>137</v>
      </c>
      <c r="C4415" s="31" t="s">
        <v>2701</v>
      </c>
      <c r="D4415" s="610" t="str">
        <f t="shared" si="354"/>
        <v>Фото</v>
      </c>
      <c r="E4415" s="227" t="s">
        <v>351</v>
      </c>
      <c r="F4415" s="51">
        <v>4.8</v>
      </c>
      <c r="G4415" s="48">
        <f t="shared" si="359"/>
        <v>179.04</v>
      </c>
      <c r="H4415" s="75"/>
      <c r="I4415" s="47">
        <f t="shared" si="360"/>
        <v>0</v>
      </c>
      <c r="J4415" s="47" t="s">
        <v>8389</v>
      </c>
      <c r="K4415" s="610"/>
      <c r="L4415" s="3"/>
    </row>
    <row r="4416" spans="1:12">
      <c r="A4416" s="6">
        <v>11610</v>
      </c>
      <c r="B4416" s="2" t="s">
        <v>137</v>
      </c>
      <c r="C4416" s="31" t="s">
        <v>762</v>
      </c>
      <c r="D4416" s="610" t="str">
        <f t="shared" si="354"/>
        <v>Фото</v>
      </c>
      <c r="E4416" s="227" t="s">
        <v>351</v>
      </c>
      <c r="F4416" s="51">
        <v>5.8</v>
      </c>
      <c r="G4416" s="48">
        <f t="shared" si="359"/>
        <v>216.33999999999997</v>
      </c>
      <c r="H4416" s="75"/>
      <c r="I4416" s="47">
        <f t="shared" si="360"/>
        <v>0</v>
      </c>
      <c r="J4416" s="47" t="s">
        <v>7207</v>
      </c>
      <c r="K4416" s="610"/>
      <c r="L4416" s="3"/>
    </row>
    <row r="4417" spans="1:12" ht="17.399999999999999">
      <c r="A4417" s="181"/>
      <c r="B4417" s="398" t="s">
        <v>1752</v>
      </c>
      <c r="C4417" s="182" t="s">
        <v>2223</v>
      </c>
      <c r="D4417" s="610"/>
      <c r="E4417" s="253"/>
      <c r="F4417" s="183"/>
      <c r="G4417" s="184"/>
      <c r="H4417" s="185"/>
      <c r="I4417" s="186"/>
      <c r="J4417" s="186" t="e">
        <v>#N/A</v>
      </c>
      <c r="K4417" s="610"/>
      <c r="L4417" s="3"/>
    </row>
    <row r="4418" spans="1:12" ht="142.35" customHeight="1">
      <c r="A4418" s="6"/>
      <c r="C4418" s="100"/>
      <c r="D4418" s="610"/>
      <c r="E4418" s="238"/>
      <c r="F4418" s="104"/>
      <c r="G4418" s="105"/>
      <c r="H4418" s="106"/>
      <c r="I4418" s="107"/>
      <c r="J4418" s="107" t="e">
        <v>#N/A</v>
      </c>
      <c r="K4418" s="610"/>
      <c r="L4418" s="3"/>
    </row>
    <row r="4419" spans="1:12">
      <c r="A4419" s="6">
        <v>40327</v>
      </c>
      <c r="B4419" s="23" t="s">
        <v>137</v>
      </c>
      <c r="C4419" s="17" t="s">
        <v>1518</v>
      </c>
      <c r="D4419" s="610" t="str">
        <f t="shared" si="354"/>
        <v>Фото</v>
      </c>
      <c r="E4419" s="72" t="s">
        <v>351</v>
      </c>
      <c r="F4419" s="51">
        <v>2.5</v>
      </c>
      <c r="G4419" s="48">
        <f t="shared" ref="G4419:G4450" si="361">I$2*F4419</f>
        <v>93.25</v>
      </c>
      <c r="H4419" s="75"/>
      <c r="I4419" s="47">
        <f t="shared" ref="I4419:I4450" si="362">F4419*H4419</f>
        <v>0</v>
      </c>
      <c r="J4419" s="47" t="s">
        <v>7208</v>
      </c>
      <c r="K4419" s="610"/>
      <c r="L4419" s="3"/>
    </row>
    <row r="4420" spans="1:12">
      <c r="A4420" s="6">
        <v>36021</v>
      </c>
      <c r="B4420" s="6" t="s">
        <v>2636</v>
      </c>
      <c r="C4420" s="31" t="s">
        <v>2637</v>
      </c>
      <c r="D4420" s="610" t="str">
        <f t="shared" si="354"/>
        <v>Фото</v>
      </c>
      <c r="E4420" s="533" t="s">
        <v>134</v>
      </c>
      <c r="F4420" s="51">
        <v>70</v>
      </c>
      <c r="G4420" s="48">
        <f t="shared" si="361"/>
        <v>2611</v>
      </c>
      <c r="H4420" s="75"/>
      <c r="I4420" s="47">
        <f t="shared" si="362"/>
        <v>0</v>
      </c>
      <c r="J4420" s="47" t="s">
        <v>8154</v>
      </c>
      <c r="K4420" s="610"/>
      <c r="L4420" s="3"/>
    </row>
    <row r="4421" spans="1:12">
      <c r="A4421" s="6">
        <v>11340</v>
      </c>
      <c r="B4421" s="347" t="s">
        <v>106</v>
      </c>
      <c r="C4421" s="17" t="s">
        <v>2105</v>
      </c>
      <c r="D4421" s="610" t="str">
        <f t="shared" si="354"/>
        <v>Фото</v>
      </c>
      <c r="E4421" s="535" t="s">
        <v>134</v>
      </c>
      <c r="F4421" s="51">
        <v>48</v>
      </c>
      <c r="G4421" s="48">
        <f t="shared" si="361"/>
        <v>1790.3999999999999</v>
      </c>
      <c r="H4421" s="75"/>
      <c r="I4421" s="47">
        <f t="shared" si="362"/>
        <v>0</v>
      </c>
      <c r="J4421" s="47" t="s">
        <v>7203</v>
      </c>
      <c r="K4421" s="610"/>
      <c r="L4421" s="3"/>
    </row>
    <row r="4422" spans="1:12">
      <c r="A4422" s="6">
        <v>40281</v>
      </c>
      <c r="B4422" s="23" t="s">
        <v>137</v>
      </c>
      <c r="C4422" s="17" t="s">
        <v>1519</v>
      </c>
      <c r="D4422" s="610" t="str">
        <f t="shared" si="354"/>
        <v>Фото</v>
      </c>
      <c r="E4422" s="72" t="s">
        <v>351</v>
      </c>
      <c r="F4422" s="51">
        <v>1.5</v>
      </c>
      <c r="G4422" s="48">
        <f t="shared" si="361"/>
        <v>55.949999999999996</v>
      </c>
      <c r="H4422" s="75"/>
      <c r="I4422" s="47">
        <f t="shared" si="362"/>
        <v>0</v>
      </c>
      <c r="J4422" s="47" t="s">
        <v>7278</v>
      </c>
      <c r="K4422" s="610"/>
      <c r="L4422" s="3"/>
    </row>
    <row r="4423" spans="1:12">
      <c r="A4423" s="8">
        <v>12237</v>
      </c>
      <c r="B4423" s="23" t="s">
        <v>137</v>
      </c>
      <c r="C4423" s="20" t="s">
        <v>305</v>
      </c>
      <c r="D4423" s="610" t="str">
        <f t="shared" ref="D4423:D4486" si="363">HYPERLINK(J4423,"Фото")</f>
        <v>Фото</v>
      </c>
      <c r="E4423" s="72" t="s">
        <v>351</v>
      </c>
      <c r="F4423" s="51">
        <v>0.25</v>
      </c>
      <c r="G4423" s="48">
        <f t="shared" si="361"/>
        <v>9.3249999999999993</v>
      </c>
      <c r="H4423" s="75"/>
      <c r="I4423" s="47">
        <f t="shared" si="362"/>
        <v>0</v>
      </c>
      <c r="J4423" s="47" t="s">
        <v>7231</v>
      </c>
      <c r="K4423" s="610"/>
      <c r="L4423" s="3"/>
    </row>
    <row r="4424" spans="1:12">
      <c r="A4424" s="8">
        <v>12238</v>
      </c>
      <c r="B4424" s="23" t="s">
        <v>137</v>
      </c>
      <c r="C4424" s="20" t="s">
        <v>306</v>
      </c>
      <c r="D4424" s="610" t="str">
        <f t="shared" si="363"/>
        <v>Фото</v>
      </c>
      <c r="E4424" s="72" t="s">
        <v>351</v>
      </c>
      <c r="F4424" s="51">
        <v>0.25</v>
      </c>
      <c r="G4424" s="48">
        <f t="shared" si="361"/>
        <v>9.3249999999999993</v>
      </c>
      <c r="H4424" s="75"/>
      <c r="I4424" s="47">
        <f t="shared" si="362"/>
        <v>0</v>
      </c>
      <c r="J4424" s="47" t="s">
        <v>7232</v>
      </c>
      <c r="K4424" s="610"/>
      <c r="L4424" s="3"/>
    </row>
    <row r="4425" spans="1:12">
      <c r="A4425" s="8">
        <v>11359</v>
      </c>
      <c r="B4425" s="23" t="s">
        <v>137</v>
      </c>
      <c r="C4425" s="21" t="s">
        <v>358</v>
      </c>
      <c r="D4425" s="610" t="str">
        <f t="shared" si="363"/>
        <v>Фото</v>
      </c>
      <c r="E4425" s="72" t="s">
        <v>351</v>
      </c>
      <c r="F4425" s="51">
        <v>0.5</v>
      </c>
      <c r="G4425" s="48">
        <f t="shared" si="361"/>
        <v>18.649999999999999</v>
      </c>
      <c r="H4425" s="75"/>
      <c r="I4425" s="47">
        <f t="shared" si="362"/>
        <v>0</v>
      </c>
      <c r="J4425" s="47" t="s">
        <v>7215</v>
      </c>
      <c r="K4425" s="610"/>
      <c r="L4425" s="3"/>
    </row>
    <row r="4426" spans="1:12">
      <c r="A4426" s="37">
        <v>13511</v>
      </c>
      <c r="B4426" s="23" t="s">
        <v>137</v>
      </c>
      <c r="C4426" s="18" t="s">
        <v>359</v>
      </c>
      <c r="D4426" s="610" t="str">
        <f t="shared" si="363"/>
        <v>Фото</v>
      </c>
      <c r="E4426" s="72" t="s">
        <v>351</v>
      </c>
      <c r="F4426" s="65">
        <v>0.5</v>
      </c>
      <c r="G4426" s="48">
        <f t="shared" si="361"/>
        <v>18.649999999999999</v>
      </c>
      <c r="H4426" s="75"/>
      <c r="I4426" s="47">
        <f t="shared" si="362"/>
        <v>0</v>
      </c>
      <c r="J4426" s="47" t="s">
        <v>7244</v>
      </c>
      <c r="K4426" s="610"/>
      <c r="L4426" s="3"/>
    </row>
    <row r="4427" spans="1:12">
      <c r="A4427" s="37">
        <v>40350</v>
      </c>
      <c r="B4427" s="23" t="s">
        <v>137</v>
      </c>
      <c r="C4427" s="18" t="s">
        <v>307</v>
      </c>
      <c r="D4427" s="610" t="str">
        <f t="shared" si="363"/>
        <v>Фото</v>
      </c>
      <c r="E4427" s="72" t="s">
        <v>351</v>
      </c>
      <c r="F4427" s="65">
        <v>4</v>
      </c>
      <c r="G4427" s="48">
        <f t="shared" si="361"/>
        <v>149.19999999999999</v>
      </c>
      <c r="H4427" s="75"/>
      <c r="I4427" s="47">
        <f t="shared" si="362"/>
        <v>0</v>
      </c>
      <c r="J4427" s="47" t="s">
        <v>7284</v>
      </c>
      <c r="K4427" s="610"/>
      <c r="L4427" s="3"/>
    </row>
    <row r="4428" spans="1:12">
      <c r="A4428" s="37">
        <v>13507</v>
      </c>
      <c r="B4428" s="303" t="s">
        <v>107</v>
      </c>
      <c r="C4428" s="18" t="s">
        <v>518</v>
      </c>
      <c r="D4428" s="610" t="str">
        <f t="shared" si="363"/>
        <v>Фото</v>
      </c>
      <c r="E4428" s="72" t="s">
        <v>351</v>
      </c>
      <c r="F4428" s="65">
        <v>4.5</v>
      </c>
      <c r="G4428" s="48">
        <f t="shared" si="361"/>
        <v>167.85</v>
      </c>
      <c r="H4428" s="75"/>
      <c r="I4428" s="47">
        <f t="shared" si="362"/>
        <v>0</v>
      </c>
      <c r="J4428" s="47" t="s">
        <v>7240</v>
      </c>
      <c r="K4428" s="610"/>
      <c r="L4428" s="3"/>
    </row>
    <row r="4429" spans="1:12">
      <c r="A4429" s="37">
        <v>40401</v>
      </c>
      <c r="B4429" s="23" t="s">
        <v>137</v>
      </c>
      <c r="C4429" s="18" t="s">
        <v>2960</v>
      </c>
      <c r="D4429" s="610" t="str">
        <f t="shared" si="363"/>
        <v>Фото</v>
      </c>
      <c r="E4429" s="72" t="s">
        <v>351</v>
      </c>
      <c r="F4429" s="65">
        <v>20</v>
      </c>
      <c r="G4429" s="48">
        <f t="shared" si="361"/>
        <v>746</v>
      </c>
      <c r="H4429" s="75"/>
      <c r="I4429" s="47">
        <f t="shared" si="362"/>
        <v>0</v>
      </c>
      <c r="J4429" s="47" t="s">
        <v>7286</v>
      </c>
      <c r="K4429" s="610"/>
      <c r="L4429" s="3"/>
    </row>
    <row r="4430" spans="1:12">
      <c r="A4430" s="37">
        <v>36019</v>
      </c>
      <c r="B4430" s="336" t="s">
        <v>120</v>
      </c>
      <c r="C4430" s="18" t="s">
        <v>308</v>
      </c>
      <c r="D4430" s="610" t="str">
        <f t="shared" si="363"/>
        <v>Фото</v>
      </c>
      <c r="E4430" s="72" t="s">
        <v>351</v>
      </c>
      <c r="F4430" s="65">
        <v>3</v>
      </c>
      <c r="G4430" s="48">
        <f t="shared" si="361"/>
        <v>111.89999999999999</v>
      </c>
      <c r="H4430" s="75"/>
      <c r="I4430" s="47">
        <f t="shared" si="362"/>
        <v>0</v>
      </c>
      <c r="J4430" s="47" t="s">
        <v>7273</v>
      </c>
      <c r="K4430" s="610"/>
      <c r="L4430" s="3"/>
    </row>
    <row r="4431" spans="1:12">
      <c r="A4431" s="37">
        <v>11409</v>
      </c>
      <c r="B4431" s="23" t="s">
        <v>137</v>
      </c>
      <c r="C4431" s="18" t="s">
        <v>309</v>
      </c>
      <c r="D4431" s="610" t="str">
        <f t="shared" si="363"/>
        <v>Фото</v>
      </c>
      <c r="E4431" s="72" t="s">
        <v>351</v>
      </c>
      <c r="F4431" s="65">
        <v>2</v>
      </c>
      <c r="G4431" s="48">
        <f t="shared" si="361"/>
        <v>74.599999999999994</v>
      </c>
      <c r="H4431" s="75"/>
      <c r="I4431" s="47">
        <f t="shared" si="362"/>
        <v>0</v>
      </c>
      <c r="J4431" s="47" t="s">
        <v>7223</v>
      </c>
      <c r="K4431" s="610"/>
      <c r="L4431" s="3"/>
    </row>
    <row r="4432" spans="1:12">
      <c r="A4432" s="8">
        <v>40351</v>
      </c>
      <c r="B4432" s="23" t="s">
        <v>137</v>
      </c>
      <c r="C4432" s="20" t="s">
        <v>1520</v>
      </c>
      <c r="D4432" s="610" t="str">
        <f t="shared" si="363"/>
        <v>Фото</v>
      </c>
      <c r="E4432" s="72" t="s">
        <v>351</v>
      </c>
      <c r="F4432" s="51">
        <v>3</v>
      </c>
      <c r="G4432" s="48">
        <f t="shared" si="361"/>
        <v>111.89999999999999</v>
      </c>
      <c r="H4432" s="75"/>
      <c r="I4432" s="47">
        <f t="shared" si="362"/>
        <v>0</v>
      </c>
      <c r="J4432" s="47" t="s">
        <v>7285</v>
      </c>
      <c r="K4432" s="610"/>
      <c r="L4432" s="3"/>
    </row>
    <row r="4433" spans="1:12">
      <c r="A4433" s="6">
        <v>40285</v>
      </c>
      <c r="B4433" s="316" t="s">
        <v>89</v>
      </c>
      <c r="C4433" s="17" t="s">
        <v>1521</v>
      </c>
      <c r="D4433" s="610" t="str">
        <f t="shared" si="363"/>
        <v>Фото</v>
      </c>
      <c r="E4433" s="72" t="s">
        <v>351</v>
      </c>
      <c r="F4433" s="51">
        <v>4.5</v>
      </c>
      <c r="G4433" s="48">
        <f t="shared" si="361"/>
        <v>167.85</v>
      </c>
      <c r="H4433" s="75"/>
      <c r="I4433" s="47">
        <f t="shared" si="362"/>
        <v>0</v>
      </c>
      <c r="J4433" s="47" t="s">
        <v>7281</v>
      </c>
      <c r="K4433" s="610"/>
      <c r="L4433" s="3"/>
    </row>
    <row r="4434" spans="1:12">
      <c r="A4434" s="6">
        <v>11927</v>
      </c>
      <c r="B4434" s="23" t="s">
        <v>137</v>
      </c>
      <c r="C4434" s="17" t="s">
        <v>2222</v>
      </c>
      <c r="D4434" s="610" t="str">
        <f t="shared" si="363"/>
        <v>Фото</v>
      </c>
      <c r="E4434" s="72" t="s">
        <v>351</v>
      </c>
      <c r="F4434" s="51">
        <v>5</v>
      </c>
      <c r="G4434" s="48">
        <f t="shared" si="361"/>
        <v>186.5</v>
      </c>
      <c r="H4434" s="75"/>
      <c r="I4434" s="47">
        <f t="shared" si="362"/>
        <v>0</v>
      </c>
      <c r="J4434" s="47" t="s">
        <v>7817</v>
      </c>
      <c r="K4434" s="610"/>
      <c r="L4434" s="3"/>
    </row>
    <row r="4435" spans="1:12">
      <c r="A4435" s="37">
        <v>11407</v>
      </c>
      <c r="B4435" s="23" t="s">
        <v>137</v>
      </c>
      <c r="C4435" s="18" t="s">
        <v>108</v>
      </c>
      <c r="D4435" s="610" t="str">
        <f t="shared" si="363"/>
        <v>Фото</v>
      </c>
      <c r="E4435" s="72" t="s">
        <v>351</v>
      </c>
      <c r="F4435" s="65">
        <v>0.35</v>
      </c>
      <c r="G4435" s="48">
        <f t="shared" si="361"/>
        <v>13.054999999999998</v>
      </c>
      <c r="H4435" s="75"/>
      <c r="I4435" s="47">
        <f t="shared" si="362"/>
        <v>0</v>
      </c>
      <c r="J4435" s="47" t="s">
        <v>7221</v>
      </c>
      <c r="K4435" s="610"/>
      <c r="L4435" s="3"/>
    </row>
    <row r="4436" spans="1:12">
      <c r="A4436" s="37">
        <v>11406</v>
      </c>
      <c r="B4436" s="23" t="s">
        <v>137</v>
      </c>
      <c r="C4436" s="18" t="s">
        <v>310</v>
      </c>
      <c r="D4436" s="610" t="str">
        <f t="shared" si="363"/>
        <v>Фото</v>
      </c>
      <c r="E4436" s="72" t="s">
        <v>351</v>
      </c>
      <c r="F4436" s="65">
        <v>0.35</v>
      </c>
      <c r="G4436" s="48">
        <f t="shared" si="361"/>
        <v>13.054999999999998</v>
      </c>
      <c r="H4436" s="75"/>
      <c r="I4436" s="47">
        <f t="shared" si="362"/>
        <v>0</v>
      </c>
      <c r="J4436" s="47" t="s">
        <v>7220</v>
      </c>
      <c r="K4436" s="610"/>
      <c r="L4436" s="3"/>
    </row>
    <row r="4437" spans="1:12">
      <c r="A4437" s="37">
        <v>13514</v>
      </c>
      <c r="B4437" s="23" t="s">
        <v>137</v>
      </c>
      <c r="C4437" s="18" t="s">
        <v>311</v>
      </c>
      <c r="D4437" s="610" t="str">
        <f t="shared" si="363"/>
        <v>Фото</v>
      </c>
      <c r="E4437" s="72" t="s">
        <v>351</v>
      </c>
      <c r="F4437" s="65">
        <v>0.6</v>
      </c>
      <c r="G4437" s="48">
        <f t="shared" si="361"/>
        <v>22.38</v>
      </c>
      <c r="H4437" s="75"/>
      <c r="I4437" s="47">
        <f t="shared" si="362"/>
        <v>0</v>
      </c>
      <c r="J4437" s="47" t="s">
        <v>7247</v>
      </c>
      <c r="K4437" s="610"/>
      <c r="L4437" s="3"/>
    </row>
    <row r="4438" spans="1:12">
      <c r="A4438" s="37">
        <v>40278</v>
      </c>
      <c r="B4438" s="23" t="s">
        <v>137</v>
      </c>
      <c r="C4438" s="18" t="s">
        <v>312</v>
      </c>
      <c r="D4438" s="610" t="str">
        <f t="shared" si="363"/>
        <v>Фото</v>
      </c>
      <c r="E4438" s="72" t="s">
        <v>351</v>
      </c>
      <c r="F4438" s="65">
        <v>0.25</v>
      </c>
      <c r="G4438" s="48">
        <f t="shared" si="361"/>
        <v>9.3249999999999993</v>
      </c>
      <c r="H4438" s="75"/>
      <c r="I4438" s="47">
        <f t="shared" si="362"/>
        <v>0</v>
      </c>
      <c r="J4438" s="47" t="s">
        <v>7277</v>
      </c>
      <c r="K4438" s="610"/>
      <c r="L4438" s="3"/>
    </row>
    <row r="4439" spans="1:12">
      <c r="A4439" s="8">
        <v>12244</v>
      </c>
      <c r="B4439" s="23" t="s">
        <v>137</v>
      </c>
      <c r="C4439" s="20" t="s">
        <v>74</v>
      </c>
      <c r="D4439" s="610" t="str">
        <f t="shared" si="363"/>
        <v>Фото</v>
      </c>
      <c r="E4439" s="72" t="s">
        <v>351</v>
      </c>
      <c r="F4439" s="51">
        <v>0.2</v>
      </c>
      <c r="G4439" s="48">
        <f t="shared" si="361"/>
        <v>7.46</v>
      </c>
      <c r="H4439" s="75"/>
      <c r="I4439" s="47">
        <f t="shared" si="362"/>
        <v>0</v>
      </c>
      <c r="J4439" s="47" t="s">
        <v>7235</v>
      </c>
      <c r="K4439" s="610"/>
      <c r="L4439" s="3"/>
    </row>
    <row r="4440" spans="1:12">
      <c r="A4440" s="37">
        <v>33090</v>
      </c>
      <c r="B4440" s="23" t="s">
        <v>137</v>
      </c>
      <c r="C4440" s="18" t="s">
        <v>313</v>
      </c>
      <c r="D4440" s="610" t="str">
        <f t="shared" si="363"/>
        <v>Фото</v>
      </c>
      <c r="E4440" s="72" t="s">
        <v>351</v>
      </c>
      <c r="F4440" s="65">
        <v>0.25</v>
      </c>
      <c r="G4440" s="48">
        <f t="shared" si="361"/>
        <v>9.3249999999999993</v>
      </c>
      <c r="H4440" s="75"/>
      <c r="I4440" s="47">
        <f t="shared" si="362"/>
        <v>0</v>
      </c>
      <c r="J4440" s="47" t="s">
        <v>7271</v>
      </c>
      <c r="K4440" s="610"/>
      <c r="L4440" s="3"/>
    </row>
    <row r="4441" spans="1:12">
      <c r="A4441" s="37">
        <v>11408</v>
      </c>
      <c r="B4441" s="23" t="s">
        <v>137</v>
      </c>
      <c r="C4441" s="18" t="s">
        <v>109</v>
      </c>
      <c r="D4441" s="610" t="str">
        <f t="shared" si="363"/>
        <v>Фото</v>
      </c>
      <c r="E4441" s="72" t="s">
        <v>351</v>
      </c>
      <c r="F4441" s="65">
        <v>0.4</v>
      </c>
      <c r="G4441" s="48">
        <f t="shared" si="361"/>
        <v>14.92</v>
      </c>
      <c r="H4441" s="75"/>
      <c r="I4441" s="47">
        <f t="shared" si="362"/>
        <v>0</v>
      </c>
      <c r="J4441" s="47" t="s">
        <v>7222</v>
      </c>
      <c r="K4441" s="610"/>
      <c r="L4441" s="3"/>
    </row>
    <row r="4442" spans="1:12">
      <c r="A4442" s="8">
        <v>12229</v>
      </c>
      <c r="B4442" s="23" t="s">
        <v>137</v>
      </c>
      <c r="C4442" s="21" t="s">
        <v>314</v>
      </c>
      <c r="D4442" s="610" t="str">
        <f t="shared" si="363"/>
        <v>Фото</v>
      </c>
      <c r="E4442" s="72" t="s">
        <v>351</v>
      </c>
      <c r="F4442" s="51">
        <v>4</v>
      </c>
      <c r="G4442" s="48">
        <f t="shared" si="361"/>
        <v>149.19999999999999</v>
      </c>
      <c r="H4442" s="75"/>
      <c r="I4442" s="47">
        <f t="shared" si="362"/>
        <v>0</v>
      </c>
      <c r="J4442" s="47" t="s">
        <v>7226</v>
      </c>
      <c r="K4442" s="610"/>
      <c r="L4442" s="3"/>
    </row>
    <row r="4443" spans="1:12">
      <c r="A4443" s="37">
        <v>40219</v>
      </c>
      <c r="B4443" s="23" t="s">
        <v>137</v>
      </c>
      <c r="C4443" s="18" t="s">
        <v>315</v>
      </c>
      <c r="D4443" s="610" t="str">
        <f t="shared" si="363"/>
        <v>Фото</v>
      </c>
      <c r="E4443" s="72" t="s">
        <v>351</v>
      </c>
      <c r="F4443" s="65">
        <v>1.5</v>
      </c>
      <c r="G4443" s="48">
        <f t="shared" si="361"/>
        <v>55.949999999999996</v>
      </c>
      <c r="H4443" s="75"/>
      <c r="I4443" s="47">
        <f t="shared" si="362"/>
        <v>0</v>
      </c>
      <c r="J4443" s="47" t="s">
        <v>7275</v>
      </c>
      <c r="K4443" s="610"/>
      <c r="L4443" s="3"/>
    </row>
    <row r="4444" spans="1:12">
      <c r="A4444" s="37">
        <v>40275</v>
      </c>
      <c r="B4444" s="23" t="s">
        <v>137</v>
      </c>
      <c r="C4444" s="18" t="s">
        <v>1522</v>
      </c>
      <c r="D4444" s="610" t="str">
        <f t="shared" si="363"/>
        <v>Фото</v>
      </c>
      <c r="E4444" s="72" t="s">
        <v>351</v>
      </c>
      <c r="F4444" s="65">
        <v>2.2000000000000002</v>
      </c>
      <c r="G4444" s="48">
        <f t="shared" si="361"/>
        <v>82.06</v>
      </c>
      <c r="H4444" s="75"/>
      <c r="I4444" s="47">
        <f t="shared" si="362"/>
        <v>0</v>
      </c>
      <c r="J4444" s="47" t="s">
        <v>7276</v>
      </c>
      <c r="K4444" s="610"/>
      <c r="L4444" s="3"/>
    </row>
    <row r="4445" spans="1:12">
      <c r="A4445" s="37">
        <v>11386</v>
      </c>
      <c r="B4445" s="23" t="s">
        <v>137</v>
      </c>
      <c r="C4445" s="18" t="s">
        <v>858</v>
      </c>
      <c r="D4445" s="610" t="str">
        <f t="shared" si="363"/>
        <v>Фото</v>
      </c>
      <c r="E4445" s="72" t="s">
        <v>351</v>
      </c>
      <c r="F4445" s="49">
        <v>2</v>
      </c>
      <c r="G4445" s="48">
        <f t="shared" si="361"/>
        <v>74.599999999999994</v>
      </c>
      <c r="H4445" s="75"/>
      <c r="I4445" s="47">
        <f t="shared" si="362"/>
        <v>0</v>
      </c>
      <c r="J4445" s="47" t="s">
        <v>7217</v>
      </c>
      <c r="K4445" s="610"/>
      <c r="L4445" s="3"/>
    </row>
    <row r="4446" spans="1:12">
      <c r="A4446" s="37">
        <v>14198</v>
      </c>
      <c r="B4446" s="23" t="s">
        <v>137</v>
      </c>
      <c r="C4446" s="28" t="s">
        <v>292</v>
      </c>
      <c r="D4446" s="610" t="str">
        <f t="shared" si="363"/>
        <v>Фото</v>
      </c>
      <c r="E4446" s="72" t="s">
        <v>351</v>
      </c>
      <c r="F4446" s="65">
        <v>0.3</v>
      </c>
      <c r="G4446" s="48">
        <f t="shared" si="361"/>
        <v>11.19</v>
      </c>
      <c r="H4446" s="75"/>
      <c r="I4446" s="47">
        <f t="shared" si="362"/>
        <v>0</v>
      </c>
      <c r="J4446" s="47" t="s">
        <v>7264</v>
      </c>
      <c r="K4446" s="610"/>
      <c r="L4446" s="3"/>
    </row>
    <row r="4447" spans="1:12">
      <c r="A4447" s="37">
        <v>33091</v>
      </c>
      <c r="B4447" s="23" t="s">
        <v>137</v>
      </c>
      <c r="C4447" s="21" t="s">
        <v>316</v>
      </c>
      <c r="D4447" s="610" t="str">
        <f t="shared" si="363"/>
        <v>Фото</v>
      </c>
      <c r="E4447" s="72" t="s">
        <v>351</v>
      </c>
      <c r="F4447" s="65">
        <v>0.2</v>
      </c>
      <c r="G4447" s="48">
        <f t="shared" si="361"/>
        <v>7.46</v>
      </c>
      <c r="H4447" s="75"/>
      <c r="I4447" s="47">
        <f t="shared" si="362"/>
        <v>0</v>
      </c>
      <c r="J4447" s="47" t="s">
        <v>7272</v>
      </c>
      <c r="K4447" s="610"/>
      <c r="L4447" s="3"/>
    </row>
    <row r="4448" spans="1:12">
      <c r="A4448" s="37">
        <v>40110</v>
      </c>
      <c r="B4448" s="23" t="s">
        <v>137</v>
      </c>
      <c r="C4448" s="21" t="s">
        <v>4</v>
      </c>
      <c r="D4448" s="610" t="str">
        <f t="shared" si="363"/>
        <v>Фото</v>
      </c>
      <c r="E4448" s="72" t="s">
        <v>351</v>
      </c>
      <c r="F4448" s="65">
        <v>3</v>
      </c>
      <c r="G4448" s="48">
        <f t="shared" si="361"/>
        <v>111.89999999999999</v>
      </c>
      <c r="H4448" s="75"/>
      <c r="I4448" s="47">
        <f t="shared" si="362"/>
        <v>0</v>
      </c>
      <c r="J4448" s="47" t="s">
        <v>7274</v>
      </c>
      <c r="K4448" s="610"/>
      <c r="L4448" s="3"/>
    </row>
    <row r="4449" spans="1:12">
      <c r="A4449" s="6">
        <v>28222</v>
      </c>
      <c r="B4449" s="23" t="s">
        <v>137</v>
      </c>
      <c r="C4449" s="17" t="s">
        <v>2106</v>
      </c>
      <c r="D4449" s="610" t="str">
        <f t="shared" si="363"/>
        <v>Фото</v>
      </c>
      <c r="E4449" s="72" t="s">
        <v>351</v>
      </c>
      <c r="F4449" s="51">
        <v>3</v>
      </c>
      <c r="G4449" s="48">
        <f t="shared" si="361"/>
        <v>111.89999999999999</v>
      </c>
      <c r="H4449" s="75"/>
      <c r="I4449" s="47">
        <f t="shared" si="362"/>
        <v>0</v>
      </c>
      <c r="J4449" s="47" t="s">
        <v>7267</v>
      </c>
      <c r="K4449" s="610"/>
      <c r="L4449" s="3"/>
    </row>
    <row r="4450" spans="1:12">
      <c r="A4450" s="6">
        <v>11391</v>
      </c>
      <c r="B4450" s="2" t="s">
        <v>137</v>
      </c>
      <c r="C4450" s="17" t="s">
        <v>404</v>
      </c>
      <c r="D4450" s="610" t="str">
        <f t="shared" si="363"/>
        <v>Фото</v>
      </c>
      <c r="E4450" s="72" t="s">
        <v>351</v>
      </c>
      <c r="F4450" s="51">
        <v>1.3</v>
      </c>
      <c r="G4450" s="48">
        <f t="shared" si="361"/>
        <v>48.489999999999995</v>
      </c>
      <c r="H4450" s="75"/>
      <c r="I4450" s="47">
        <f t="shared" si="362"/>
        <v>0</v>
      </c>
      <c r="J4450" s="47" t="s">
        <v>7218</v>
      </c>
      <c r="K4450" s="610"/>
      <c r="L4450" s="3"/>
    </row>
    <row r="4451" spans="1:12">
      <c r="A4451" s="37">
        <v>14195</v>
      </c>
      <c r="B4451" s="23" t="s">
        <v>137</v>
      </c>
      <c r="C4451" s="18" t="s">
        <v>317</v>
      </c>
      <c r="D4451" s="610" t="str">
        <f t="shared" si="363"/>
        <v>Фото</v>
      </c>
      <c r="E4451" s="72" t="s">
        <v>351</v>
      </c>
      <c r="F4451" s="65">
        <v>0.6</v>
      </c>
      <c r="G4451" s="48">
        <f t="shared" ref="G4451:G4482" si="364">I$2*F4451</f>
        <v>22.38</v>
      </c>
      <c r="H4451" s="75"/>
      <c r="I4451" s="47">
        <f t="shared" ref="I4451:I4482" si="365">F4451*H4451</f>
        <v>0</v>
      </c>
      <c r="J4451" s="47" t="s">
        <v>7262</v>
      </c>
      <c r="K4451" s="610"/>
      <c r="L4451" s="3"/>
    </row>
    <row r="4452" spans="1:12">
      <c r="A4452" s="37">
        <v>14194</v>
      </c>
      <c r="B4452" s="23" t="s">
        <v>137</v>
      </c>
      <c r="C4452" s="18" t="s">
        <v>318</v>
      </c>
      <c r="D4452" s="610" t="str">
        <f t="shared" si="363"/>
        <v>Фото</v>
      </c>
      <c r="E4452" s="72" t="s">
        <v>351</v>
      </c>
      <c r="F4452" s="65">
        <v>0.4</v>
      </c>
      <c r="G4452" s="48">
        <f t="shared" si="364"/>
        <v>14.92</v>
      </c>
      <c r="H4452" s="75"/>
      <c r="I4452" s="47">
        <f t="shared" si="365"/>
        <v>0</v>
      </c>
      <c r="J4452" s="47" t="s">
        <v>7261</v>
      </c>
      <c r="K4452" s="610"/>
      <c r="L4452" s="3"/>
    </row>
    <row r="4453" spans="1:12">
      <c r="A4453" s="37">
        <v>11412</v>
      </c>
      <c r="B4453" s="23" t="s">
        <v>137</v>
      </c>
      <c r="C4453" s="18" t="s">
        <v>319</v>
      </c>
      <c r="D4453" s="610" t="str">
        <f t="shared" si="363"/>
        <v>Фото</v>
      </c>
      <c r="E4453" s="72" t="s">
        <v>351</v>
      </c>
      <c r="F4453" s="49">
        <v>0.35</v>
      </c>
      <c r="G4453" s="48">
        <f t="shared" si="364"/>
        <v>13.054999999999998</v>
      </c>
      <c r="H4453" s="75"/>
      <c r="I4453" s="47">
        <f t="shared" si="365"/>
        <v>0</v>
      </c>
      <c r="J4453" s="47" t="s">
        <v>7224</v>
      </c>
      <c r="K4453" s="610"/>
      <c r="L4453" s="3"/>
    </row>
    <row r="4454" spans="1:12">
      <c r="A4454" s="37">
        <v>28398</v>
      </c>
      <c r="B4454" s="23" t="s">
        <v>137</v>
      </c>
      <c r="C4454" s="18" t="s">
        <v>320</v>
      </c>
      <c r="D4454" s="610" t="str">
        <f t="shared" si="363"/>
        <v>Фото</v>
      </c>
      <c r="E4454" s="72" t="s">
        <v>351</v>
      </c>
      <c r="F4454" s="49">
        <v>0.4</v>
      </c>
      <c r="G4454" s="48">
        <f t="shared" si="364"/>
        <v>14.92</v>
      </c>
      <c r="H4454" s="75"/>
      <c r="I4454" s="47">
        <f t="shared" si="365"/>
        <v>0</v>
      </c>
      <c r="J4454" s="47" t="s">
        <v>7268</v>
      </c>
      <c r="K4454" s="610"/>
      <c r="L4454" s="3"/>
    </row>
    <row r="4455" spans="1:12">
      <c r="A4455" s="37">
        <v>13576</v>
      </c>
      <c r="B4455" s="23" t="s">
        <v>137</v>
      </c>
      <c r="C4455" s="18" t="s">
        <v>859</v>
      </c>
      <c r="D4455" s="610" t="str">
        <f t="shared" si="363"/>
        <v>Фото</v>
      </c>
      <c r="E4455" s="72" t="s">
        <v>351</v>
      </c>
      <c r="F4455" s="49">
        <v>0.6</v>
      </c>
      <c r="G4455" s="48">
        <f t="shared" si="364"/>
        <v>22.38</v>
      </c>
      <c r="H4455" s="75"/>
      <c r="I4455" s="47">
        <f t="shared" si="365"/>
        <v>0</v>
      </c>
      <c r="J4455" s="47" t="s">
        <v>7259</v>
      </c>
      <c r="K4455" s="610"/>
      <c r="L4455" s="3"/>
    </row>
    <row r="4456" spans="1:12">
      <c r="A4456" s="37">
        <v>12404</v>
      </c>
      <c r="B4456" s="23" t="s">
        <v>137</v>
      </c>
      <c r="C4456" s="18" t="s">
        <v>860</v>
      </c>
      <c r="D4456" s="610" t="str">
        <f t="shared" si="363"/>
        <v>Фото</v>
      </c>
      <c r="E4456" s="72" t="s">
        <v>351</v>
      </c>
      <c r="F4456" s="49">
        <v>0.6</v>
      </c>
      <c r="G4456" s="48">
        <f t="shared" si="364"/>
        <v>22.38</v>
      </c>
      <c r="H4456" s="75"/>
      <c r="I4456" s="47">
        <f t="shared" si="365"/>
        <v>0</v>
      </c>
      <c r="J4456" s="47" t="s">
        <v>7239</v>
      </c>
      <c r="K4456" s="610"/>
      <c r="L4456" s="3"/>
    </row>
    <row r="4457" spans="1:12">
      <c r="A4457" s="37">
        <v>14193</v>
      </c>
      <c r="B4457" s="23" t="s">
        <v>137</v>
      </c>
      <c r="C4457" s="18" t="s">
        <v>2107</v>
      </c>
      <c r="D4457" s="610" t="str">
        <f t="shared" si="363"/>
        <v>Фото</v>
      </c>
      <c r="E4457" s="72" t="s">
        <v>351</v>
      </c>
      <c r="F4457" s="65">
        <v>0.60000000000000009</v>
      </c>
      <c r="G4457" s="48">
        <f t="shared" si="364"/>
        <v>22.380000000000003</v>
      </c>
      <c r="H4457" s="75"/>
      <c r="I4457" s="47">
        <f t="shared" si="365"/>
        <v>0</v>
      </c>
      <c r="J4457" s="47" t="s">
        <v>7260</v>
      </c>
      <c r="K4457" s="610"/>
      <c r="L4457" s="3"/>
    </row>
    <row r="4458" spans="1:12">
      <c r="A4458" s="37">
        <v>12232</v>
      </c>
      <c r="B4458" s="23" t="s">
        <v>137</v>
      </c>
      <c r="C4458" s="18" t="s">
        <v>1625</v>
      </c>
      <c r="D4458" s="610" t="str">
        <f t="shared" si="363"/>
        <v>Фото</v>
      </c>
      <c r="E4458" s="72" t="s">
        <v>351</v>
      </c>
      <c r="F4458" s="65">
        <v>1.5</v>
      </c>
      <c r="G4458" s="48">
        <f t="shared" si="364"/>
        <v>55.949999999999996</v>
      </c>
      <c r="H4458" s="75"/>
      <c r="I4458" s="47">
        <f t="shared" si="365"/>
        <v>0</v>
      </c>
      <c r="J4458" s="47" t="s">
        <v>7227</v>
      </c>
      <c r="K4458" s="610"/>
      <c r="L4458" s="3"/>
    </row>
    <row r="4459" spans="1:12">
      <c r="A4459" s="37">
        <v>12233</v>
      </c>
      <c r="B4459" s="23" t="s">
        <v>137</v>
      </c>
      <c r="C4459" s="18" t="s">
        <v>1626</v>
      </c>
      <c r="D4459" s="610" t="str">
        <f t="shared" si="363"/>
        <v>Фото</v>
      </c>
      <c r="E4459" s="72" t="s">
        <v>351</v>
      </c>
      <c r="F4459" s="65">
        <v>1.8</v>
      </c>
      <c r="G4459" s="48">
        <f t="shared" si="364"/>
        <v>67.14</v>
      </c>
      <c r="H4459" s="75"/>
      <c r="I4459" s="47">
        <f t="shared" si="365"/>
        <v>0</v>
      </c>
      <c r="J4459" s="47" t="s">
        <v>7228</v>
      </c>
      <c r="K4459" s="610"/>
      <c r="L4459" s="3"/>
    </row>
    <row r="4460" spans="1:12">
      <c r="A4460" s="37">
        <v>11344</v>
      </c>
      <c r="B4460" s="23" t="s">
        <v>137</v>
      </c>
      <c r="C4460" s="18" t="s">
        <v>1624</v>
      </c>
      <c r="D4460" s="610" t="str">
        <f t="shared" si="363"/>
        <v>Фото</v>
      </c>
      <c r="E4460" s="72" t="s">
        <v>351</v>
      </c>
      <c r="F4460" s="65">
        <v>5.8</v>
      </c>
      <c r="G4460" s="48">
        <f t="shared" si="364"/>
        <v>216.33999999999997</v>
      </c>
      <c r="H4460" s="75"/>
      <c r="I4460" s="47">
        <f t="shared" si="365"/>
        <v>0</v>
      </c>
      <c r="J4460" s="47" t="s">
        <v>7212</v>
      </c>
      <c r="K4460" s="610"/>
      <c r="L4460" s="3"/>
    </row>
    <row r="4461" spans="1:12">
      <c r="A4461" s="37">
        <v>11926</v>
      </c>
      <c r="B4461" s="23" t="s">
        <v>137</v>
      </c>
      <c r="C4461" s="481" t="s">
        <v>2221</v>
      </c>
      <c r="D4461" s="610" t="str">
        <f t="shared" si="363"/>
        <v>Фото</v>
      </c>
      <c r="E4461" s="72" t="s">
        <v>351</v>
      </c>
      <c r="F4461" s="65">
        <v>7</v>
      </c>
      <c r="G4461" s="48">
        <f t="shared" si="364"/>
        <v>261.09999999999997</v>
      </c>
      <c r="H4461" s="75"/>
      <c r="I4461" s="47">
        <f t="shared" si="365"/>
        <v>0</v>
      </c>
      <c r="J4461" s="47" t="s">
        <v>7816</v>
      </c>
      <c r="K4461" s="610"/>
      <c r="L4461" s="3"/>
    </row>
    <row r="4462" spans="1:12">
      <c r="A4462" s="8">
        <v>12245</v>
      </c>
      <c r="B4462" s="23" t="s">
        <v>137</v>
      </c>
      <c r="C4462" s="20" t="s">
        <v>321</v>
      </c>
      <c r="D4462" s="610" t="str">
        <f t="shared" si="363"/>
        <v>Фото</v>
      </c>
      <c r="E4462" s="72" t="s">
        <v>351</v>
      </c>
      <c r="F4462" s="51">
        <v>0.4</v>
      </c>
      <c r="G4462" s="48">
        <f t="shared" si="364"/>
        <v>14.92</v>
      </c>
      <c r="H4462" s="75"/>
      <c r="I4462" s="47">
        <f t="shared" si="365"/>
        <v>0</v>
      </c>
      <c r="J4462" s="47" t="s">
        <v>7236</v>
      </c>
      <c r="K4462" s="610"/>
      <c r="L4462" s="3"/>
    </row>
    <row r="4463" spans="1:12">
      <c r="A4463" s="37">
        <v>11314</v>
      </c>
      <c r="B4463" s="23" t="s">
        <v>137</v>
      </c>
      <c r="C4463" s="18" t="s">
        <v>1627</v>
      </c>
      <c r="D4463" s="610" t="str">
        <f t="shared" si="363"/>
        <v>Фото</v>
      </c>
      <c r="E4463" s="72" t="s">
        <v>351</v>
      </c>
      <c r="F4463" s="65">
        <v>4.8</v>
      </c>
      <c r="G4463" s="48">
        <f t="shared" si="364"/>
        <v>179.04</v>
      </c>
      <c r="H4463" s="75"/>
      <c r="I4463" s="47">
        <f t="shared" si="365"/>
        <v>0</v>
      </c>
      <c r="J4463" s="47" t="s">
        <v>7209</v>
      </c>
      <c r="K4463" s="610"/>
      <c r="L4463" s="3"/>
    </row>
    <row r="4464" spans="1:12">
      <c r="A4464" s="37">
        <v>13531</v>
      </c>
      <c r="B4464" s="23" t="s">
        <v>137</v>
      </c>
      <c r="C4464" s="18" t="s">
        <v>322</v>
      </c>
      <c r="D4464" s="610" t="str">
        <f t="shared" si="363"/>
        <v>Фото</v>
      </c>
      <c r="E4464" s="72" t="s">
        <v>351</v>
      </c>
      <c r="F4464" s="49">
        <v>0.35</v>
      </c>
      <c r="G4464" s="48">
        <f t="shared" si="364"/>
        <v>13.054999999999998</v>
      </c>
      <c r="H4464" s="75"/>
      <c r="I4464" s="47">
        <f t="shared" si="365"/>
        <v>0</v>
      </c>
      <c r="J4464" s="47" t="s">
        <v>7256</v>
      </c>
      <c r="K4464" s="610"/>
      <c r="L4464" s="3"/>
    </row>
    <row r="4465" spans="1:12">
      <c r="A4465" s="37">
        <v>13529</v>
      </c>
      <c r="B4465" s="23" t="s">
        <v>137</v>
      </c>
      <c r="C4465" s="18" t="s">
        <v>323</v>
      </c>
      <c r="D4465" s="610" t="str">
        <f t="shared" si="363"/>
        <v>Фото</v>
      </c>
      <c r="E4465" s="72" t="s">
        <v>351</v>
      </c>
      <c r="F4465" s="65">
        <v>0.4</v>
      </c>
      <c r="G4465" s="48">
        <f t="shared" si="364"/>
        <v>14.92</v>
      </c>
      <c r="H4465" s="75"/>
      <c r="I4465" s="47">
        <f t="shared" si="365"/>
        <v>0</v>
      </c>
      <c r="J4465" s="47" t="s">
        <v>7255</v>
      </c>
      <c r="K4465" s="610"/>
      <c r="L4465" s="3"/>
    </row>
    <row r="4466" spans="1:12">
      <c r="A4466" s="8">
        <v>12239</v>
      </c>
      <c r="B4466" s="23" t="s">
        <v>137</v>
      </c>
      <c r="C4466" s="20" t="s">
        <v>324</v>
      </c>
      <c r="D4466" s="610" t="str">
        <f t="shared" si="363"/>
        <v>Фото</v>
      </c>
      <c r="E4466" s="72" t="s">
        <v>351</v>
      </c>
      <c r="F4466" s="51">
        <v>0.30000000000000004</v>
      </c>
      <c r="G4466" s="48">
        <f t="shared" si="364"/>
        <v>11.190000000000001</v>
      </c>
      <c r="H4466" s="75"/>
      <c r="I4466" s="47">
        <f t="shared" si="365"/>
        <v>0</v>
      </c>
      <c r="J4466" s="47" t="s">
        <v>7233</v>
      </c>
      <c r="K4466" s="610"/>
      <c r="L4466" s="3"/>
    </row>
    <row r="4467" spans="1:12">
      <c r="A4467" s="37">
        <v>13518</v>
      </c>
      <c r="B4467" s="23" t="s">
        <v>137</v>
      </c>
      <c r="C4467" s="18" t="s">
        <v>325</v>
      </c>
      <c r="D4467" s="610" t="str">
        <f t="shared" si="363"/>
        <v>Фото</v>
      </c>
      <c r="E4467" s="72" t="s">
        <v>351</v>
      </c>
      <c r="F4467" s="65">
        <v>0.4</v>
      </c>
      <c r="G4467" s="48">
        <f t="shared" si="364"/>
        <v>14.92</v>
      </c>
      <c r="H4467" s="75"/>
      <c r="I4467" s="47">
        <f t="shared" si="365"/>
        <v>0</v>
      </c>
      <c r="J4467" s="47" t="s">
        <v>7248</v>
      </c>
      <c r="K4467" s="610"/>
      <c r="L4467" s="3"/>
    </row>
    <row r="4468" spans="1:12">
      <c r="A4468" s="37">
        <v>33037</v>
      </c>
      <c r="B4468" s="23" t="s">
        <v>137</v>
      </c>
      <c r="C4468" s="18" t="s">
        <v>326</v>
      </c>
      <c r="D4468" s="610" t="str">
        <f t="shared" si="363"/>
        <v>Фото</v>
      </c>
      <c r="E4468" s="72" t="s">
        <v>351</v>
      </c>
      <c r="F4468" s="65">
        <v>0.3</v>
      </c>
      <c r="G4468" s="48">
        <f t="shared" si="364"/>
        <v>11.19</v>
      </c>
      <c r="H4468" s="75"/>
      <c r="I4468" s="47">
        <f t="shared" si="365"/>
        <v>0</v>
      </c>
      <c r="J4468" s="47" t="s">
        <v>7270</v>
      </c>
      <c r="K4468" s="610"/>
      <c r="L4468" s="3"/>
    </row>
    <row r="4469" spans="1:12">
      <c r="A4469" s="37">
        <v>13512</v>
      </c>
      <c r="B4469" s="23" t="s">
        <v>137</v>
      </c>
      <c r="C4469" s="18" t="s">
        <v>327</v>
      </c>
      <c r="D4469" s="610" t="str">
        <f t="shared" si="363"/>
        <v>Фото</v>
      </c>
      <c r="E4469" s="72" t="s">
        <v>351</v>
      </c>
      <c r="F4469" s="49">
        <v>0.4</v>
      </c>
      <c r="G4469" s="48">
        <f t="shared" si="364"/>
        <v>14.92</v>
      </c>
      <c r="H4469" s="75"/>
      <c r="I4469" s="47">
        <f t="shared" si="365"/>
        <v>0</v>
      </c>
      <c r="J4469" s="47" t="s">
        <v>7245</v>
      </c>
      <c r="K4469" s="610"/>
      <c r="L4469" s="3"/>
    </row>
    <row r="4470" spans="1:12">
      <c r="A4470" s="37">
        <v>13513</v>
      </c>
      <c r="B4470" s="23" t="s">
        <v>137</v>
      </c>
      <c r="C4470" s="18" t="s">
        <v>861</v>
      </c>
      <c r="D4470" s="610" t="str">
        <f t="shared" si="363"/>
        <v>Фото</v>
      </c>
      <c r="E4470" s="72" t="s">
        <v>351</v>
      </c>
      <c r="F4470" s="49">
        <v>0.55000000000000004</v>
      </c>
      <c r="G4470" s="48">
        <f t="shared" si="364"/>
        <v>20.515000000000001</v>
      </c>
      <c r="H4470" s="75"/>
      <c r="I4470" s="47">
        <f t="shared" si="365"/>
        <v>0</v>
      </c>
      <c r="J4470" s="47" t="s">
        <v>7246</v>
      </c>
      <c r="K4470" s="610"/>
      <c r="L4470" s="3"/>
    </row>
    <row r="4471" spans="1:12">
      <c r="A4471" s="37">
        <v>13523</v>
      </c>
      <c r="B4471" s="23" t="s">
        <v>137</v>
      </c>
      <c r="C4471" s="18" t="s">
        <v>110</v>
      </c>
      <c r="D4471" s="610" t="str">
        <f t="shared" si="363"/>
        <v>Фото</v>
      </c>
      <c r="E4471" s="72" t="s">
        <v>351</v>
      </c>
      <c r="F4471" s="49">
        <v>0.45</v>
      </c>
      <c r="G4471" s="48">
        <f t="shared" si="364"/>
        <v>16.785</v>
      </c>
      <c r="H4471" s="75"/>
      <c r="I4471" s="47">
        <f t="shared" si="365"/>
        <v>0</v>
      </c>
      <c r="J4471" s="47" t="s">
        <v>7251</v>
      </c>
      <c r="K4471" s="610"/>
      <c r="L4471" s="3"/>
    </row>
    <row r="4472" spans="1:12">
      <c r="A4472" s="37">
        <v>13524</v>
      </c>
      <c r="B4472" s="23" t="s">
        <v>137</v>
      </c>
      <c r="C4472" s="18" t="s">
        <v>328</v>
      </c>
      <c r="D4472" s="610" t="str">
        <f t="shared" si="363"/>
        <v>Фото</v>
      </c>
      <c r="E4472" s="72" t="s">
        <v>351</v>
      </c>
      <c r="F4472" s="65">
        <v>1</v>
      </c>
      <c r="G4472" s="48">
        <f t="shared" si="364"/>
        <v>37.299999999999997</v>
      </c>
      <c r="H4472" s="75"/>
      <c r="I4472" s="47">
        <f t="shared" si="365"/>
        <v>0</v>
      </c>
      <c r="J4472" s="47" t="s">
        <v>7252</v>
      </c>
      <c r="K4472" s="610"/>
      <c r="L4472" s="3"/>
    </row>
    <row r="4473" spans="1:12">
      <c r="A4473" s="37">
        <v>13535</v>
      </c>
      <c r="B4473" s="23" t="s">
        <v>137</v>
      </c>
      <c r="C4473" s="18" t="s">
        <v>329</v>
      </c>
      <c r="D4473" s="610" t="str">
        <f t="shared" si="363"/>
        <v>Фото</v>
      </c>
      <c r="E4473" s="72" t="s">
        <v>351</v>
      </c>
      <c r="F4473" s="65">
        <v>1.7</v>
      </c>
      <c r="G4473" s="48">
        <f t="shared" si="364"/>
        <v>63.41</v>
      </c>
      <c r="H4473" s="75"/>
      <c r="I4473" s="47">
        <f t="shared" si="365"/>
        <v>0</v>
      </c>
      <c r="J4473" s="47" t="s">
        <v>7258</v>
      </c>
      <c r="K4473" s="610"/>
      <c r="L4473" s="3"/>
    </row>
    <row r="4474" spans="1:12">
      <c r="A4474" s="37">
        <v>13520</v>
      </c>
      <c r="B4474" s="23" t="s">
        <v>137</v>
      </c>
      <c r="C4474" s="18" t="s">
        <v>330</v>
      </c>
      <c r="D4474" s="610" t="str">
        <f t="shared" si="363"/>
        <v>Фото</v>
      </c>
      <c r="E4474" s="72" t="s">
        <v>351</v>
      </c>
      <c r="F4474" s="65">
        <v>0.30000000000000004</v>
      </c>
      <c r="G4474" s="48">
        <f t="shared" si="364"/>
        <v>11.190000000000001</v>
      </c>
      <c r="H4474" s="75"/>
      <c r="I4474" s="47">
        <f t="shared" si="365"/>
        <v>0</v>
      </c>
      <c r="J4474" s="47" t="s">
        <v>7249</v>
      </c>
      <c r="K4474" s="610"/>
      <c r="L4474" s="3"/>
    </row>
    <row r="4475" spans="1:12">
      <c r="A4475" s="37">
        <v>14197</v>
      </c>
      <c r="B4475" s="23" t="s">
        <v>137</v>
      </c>
      <c r="C4475" s="18" t="s">
        <v>331</v>
      </c>
      <c r="D4475" s="610" t="str">
        <f t="shared" si="363"/>
        <v>Фото</v>
      </c>
      <c r="E4475" s="72" t="s">
        <v>351</v>
      </c>
      <c r="F4475" s="49">
        <v>0.5</v>
      </c>
      <c r="G4475" s="48">
        <f t="shared" si="364"/>
        <v>18.649999999999999</v>
      </c>
      <c r="H4475" s="75"/>
      <c r="I4475" s="47">
        <f t="shared" si="365"/>
        <v>0</v>
      </c>
      <c r="J4475" s="47" t="s">
        <v>7263</v>
      </c>
      <c r="K4475" s="610"/>
      <c r="L4475" s="3"/>
    </row>
    <row r="4476" spans="1:12">
      <c r="A4476" s="37">
        <v>33035</v>
      </c>
      <c r="B4476" s="306" t="s">
        <v>160</v>
      </c>
      <c r="C4476" s="18" t="s">
        <v>862</v>
      </c>
      <c r="D4476" s="610" t="str">
        <f t="shared" si="363"/>
        <v>Фото</v>
      </c>
      <c r="E4476" s="72" t="s">
        <v>351</v>
      </c>
      <c r="F4476" s="49">
        <v>0.25</v>
      </c>
      <c r="G4476" s="48">
        <f t="shared" si="364"/>
        <v>9.3249999999999993</v>
      </c>
      <c r="H4476" s="75"/>
      <c r="I4476" s="47">
        <f t="shared" si="365"/>
        <v>0</v>
      </c>
      <c r="J4476" s="47" t="s">
        <v>7269</v>
      </c>
      <c r="K4476" s="610"/>
      <c r="L4476" s="3"/>
    </row>
    <row r="4477" spans="1:12">
      <c r="A4477" s="37">
        <v>13533</v>
      </c>
      <c r="B4477" s="23" t="s">
        <v>137</v>
      </c>
      <c r="C4477" s="18" t="s">
        <v>332</v>
      </c>
      <c r="D4477" s="610" t="str">
        <f t="shared" si="363"/>
        <v>Фото</v>
      </c>
      <c r="E4477" s="72" t="s">
        <v>351</v>
      </c>
      <c r="F4477" s="65">
        <v>0.3</v>
      </c>
      <c r="G4477" s="48">
        <f t="shared" si="364"/>
        <v>11.19</v>
      </c>
      <c r="H4477" s="75"/>
      <c r="I4477" s="47">
        <f t="shared" si="365"/>
        <v>0</v>
      </c>
      <c r="J4477" s="47" t="s">
        <v>7257</v>
      </c>
      <c r="K4477" s="610"/>
      <c r="L4477" s="3"/>
    </row>
    <row r="4478" spans="1:12">
      <c r="A4478" s="37">
        <v>13508</v>
      </c>
      <c r="B4478" s="23" t="s">
        <v>137</v>
      </c>
      <c r="C4478" s="18" t="s">
        <v>333</v>
      </c>
      <c r="D4478" s="610" t="str">
        <f t="shared" si="363"/>
        <v>Фото</v>
      </c>
      <c r="E4478" s="72" t="s">
        <v>351</v>
      </c>
      <c r="F4478" s="65">
        <v>0.35</v>
      </c>
      <c r="G4478" s="48">
        <f t="shared" si="364"/>
        <v>13.054999999999998</v>
      </c>
      <c r="H4478" s="75"/>
      <c r="I4478" s="47">
        <f t="shared" si="365"/>
        <v>0</v>
      </c>
      <c r="J4478" s="47" t="s">
        <v>7241</v>
      </c>
      <c r="K4478" s="610"/>
      <c r="L4478" s="3"/>
    </row>
    <row r="4479" spans="1:12">
      <c r="A4479" s="37">
        <v>11393</v>
      </c>
      <c r="B4479" s="23" t="s">
        <v>137</v>
      </c>
      <c r="C4479" s="18" t="s">
        <v>240</v>
      </c>
      <c r="D4479" s="610" t="str">
        <f t="shared" si="363"/>
        <v>Фото</v>
      </c>
      <c r="E4479" s="72" t="s">
        <v>351</v>
      </c>
      <c r="F4479" s="65">
        <v>0.35</v>
      </c>
      <c r="G4479" s="48">
        <f t="shared" si="364"/>
        <v>13.054999999999998</v>
      </c>
      <c r="H4479" s="75"/>
      <c r="I4479" s="47">
        <f t="shared" si="365"/>
        <v>0</v>
      </c>
      <c r="J4479" s="47" t="s">
        <v>7219</v>
      </c>
      <c r="K4479" s="610"/>
      <c r="L4479" s="3"/>
    </row>
    <row r="4480" spans="1:12">
      <c r="A4480" s="37">
        <v>13521</v>
      </c>
      <c r="B4480" s="23" t="s">
        <v>137</v>
      </c>
      <c r="C4480" s="18" t="s">
        <v>241</v>
      </c>
      <c r="D4480" s="610" t="str">
        <f t="shared" si="363"/>
        <v>Фото</v>
      </c>
      <c r="E4480" s="72" t="s">
        <v>351</v>
      </c>
      <c r="F4480" s="49">
        <v>0.25</v>
      </c>
      <c r="G4480" s="48">
        <f t="shared" si="364"/>
        <v>9.3249999999999993</v>
      </c>
      <c r="H4480" s="75"/>
      <c r="I4480" s="47">
        <f t="shared" si="365"/>
        <v>0</v>
      </c>
      <c r="J4480" s="47" t="s">
        <v>7250</v>
      </c>
      <c r="K4480" s="610"/>
      <c r="L4480" s="3"/>
    </row>
    <row r="4481" spans="1:12">
      <c r="A4481" s="37">
        <v>13526</v>
      </c>
      <c r="B4481" s="23" t="s">
        <v>137</v>
      </c>
      <c r="C4481" s="18" t="s">
        <v>242</v>
      </c>
      <c r="D4481" s="610" t="str">
        <f t="shared" si="363"/>
        <v>Фото</v>
      </c>
      <c r="E4481" s="72" t="s">
        <v>351</v>
      </c>
      <c r="F4481" s="65">
        <v>2.5</v>
      </c>
      <c r="G4481" s="48">
        <f t="shared" si="364"/>
        <v>93.25</v>
      </c>
      <c r="H4481" s="75"/>
      <c r="I4481" s="47">
        <f t="shared" si="365"/>
        <v>0</v>
      </c>
      <c r="J4481" s="47" t="s">
        <v>7253</v>
      </c>
      <c r="K4481" s="610"/>
      <c r="L4481" s="3"/>
    </row>
    <row r="4482" spans="1:12">
      <c r="A4482" s="37">
        <v>11383</v>
      </c>
      <c r="B4482" s="23" t="s">
        <v>137</v>
      </c>
      <c r="C4482" s="18" t="s">
        <v>243</v>
      </c>
      <c r="D4482" s="610" t="str">
        <f t="shared" si="363"/>
        <v>Фото</v>
      </c>
      <c r="E4482" s="72" t="s">
        <v>351</v>
      </c>
      <c r="F4482" s="65">
        <v>4</v>
      </c>
      <c r="G4482" s="48">
        <f t="shared" si="364"/>
        <v>149.19999999999999</v>
      </c>
      <c r="H4482" s="75"/>
      <c r="I4482" s="47">
        <f t="shared" si="365"/>
        <v>0</v>
      </c>
      <c r="J4482" s="47" t="s">
        <v>7216</v>
      </c>
      <c r="K4482" s="610"/>
      <c r="L4482" s="3"/>
    </row>
    <row r="4483" spans="1:12">
      <c r="A4483" s="37">
        <v>40287</v>
      </c>
      <c r="B4483" s="23" t="s">
        <v>137</v>
      </c>
      <c r="C4483" s="18" t="s">
        <v>244</v>
      </c>
      <c r="D4483" s="610" t="str">
        <f t="shared" si="363"/>
        <v>Фото</v>
      </c>
      <c r="E4483" s="72" t="s">
        <v>351</v>
      </c>
      <c r="F4483" s="65">
        <v>2.2000000000000002</v>
      </c>
      <c r="G4483" s="48">
        <f t="shared" ref="G4483:G4498" si="366">I$2*F4483</f>
        <v>82.06</v>
      </c>
      <c r="H4483" s="75"/>
      <c r="I4483" s="47">
        <f t="shared" ref="I4483:I4498" si="367">F4483*H4483</f>
        <v>0</v>
      </c>
      <c r="J4483" s="47" t="s">
        <v>7283</v>
      </c>
      <c r="K4483" s="610"/>
      <c r="L4483" s="3"/>
    </row>
    <row r="4484" spans="1:12">
      <c r="A4484" s="37">
        <v>12082</v>
      </c>
      <c r="B4484" s="6" t="s">
        <v>137</v>
      </c>
      <c r="C4484" s="18" t="s">
        <v>2477</v>
      </c>
      <c r="D4484" s="610" t="str">
        <f t="shared" si="363"/>
        <v>Фото</v>
      </c>
      <c r="E4484" s="72" t="s">
        <v>351</v>
      </c>
      <c r="F4484" s="65">
        <v>3.5</v>
      </c>
      <c r="G4484" s="48">
        <f t="shared" si="366"/>
        <v>130.54999999999998</v>
      </c>
      <c r="H4484" s="75"/>
      <c r="I4484" s="47">
        <f t="shared" si="367"/>
        <v>0</v>
      </c>
      <c r="J4484" s="47" t="s">
        <v>8176</v>
      </c>
      <c r="K4484" s="610"/>
      <c r="L4484" s="3"/>
    </row>
    <row r="4485" spans="1:12">
      <c r="A4485" s="37">
        <v>11605</v>
      </c>
      <c r="B4485" s="2" t="s">
        <v>137</v>
      </c>
      <c r="C4485" s="18" t="s">
        <v>1526</v>
      </c>
      <c r="D4485" s="610" t="str">
        <f t="shared" si="363"/>
        <v>Фото</v>
      </c>
      <c r="E4485" s="227" t="s">
        <v>351</v>
      </c>
      <c r="F4485" s="65">
        <v>1</v>
      </c>
      <c r="G4485" s="48">
        <f t="shared" si="366"/>
        <v>37.299999999999997</v>
      </c>
      <c r="H4485" s="75"/>
      <c r="I4485" s="47">
        <f t="shared" si="367"/>
        <v>0</v>
      </c>
      <c r="J4485" s="47" t="s">
        <v>7225</v>
      </c>
      <c r="K4485" s="610"/>
      <c r="L4485" s="3"/>
    </row>
    <row r="4486" spans="1:12">
      <c r="A4486" s="8">
        <v>12234</v>
      </c>
      <c r="B4486" s="23" t="s">
        <v>137</v>
      </c>
      <c r="C4486" s="20" t="s">
        <v>245</v>
      </c>
      <c r="D4486" s="610" t="str">
        <f t="shared" si="363"/>
        <v>Фото</v>
      </c>
      <c r="E4486" s="72" t="s">
        <v>351</v>
      </c>
      <c r="F4486" s="51">
        <v>0.25</v>
      </c>
      <c r="G4486" s="48">
        <f t="shared" si="366"/>
        <v>9.3249999999999993</v>
      </c>
      <c r="H4486" s="75"/>
      <c r="I4486" s="47">
        <f t="shared" si="367"/>
        <v>0</v>
      </c>
      <c r="J4486" s="47" t="s">
        <v>7229</v>
      </c>
      <c r="K4486" s="610"/>
      <c r="L4486" s="3"/>
    </row>
    <row r="4487" spans="1:12">
      <c r="A4487" s="37">
        <v>13510</v>
      </c>
      <c r="B4487" s="23" t="s">
        <v>137</v>
      </c>
      <c r="C4487" s="18" t="s">
        <v>246</v>
      </c>
      <c r="D4487" s="610" t="str">
        <f t="shared" ref="D4487:D4550" si="368">HYPERLINK(J4487,"Фото")</f>
        <v>Фото</v>
      </c>
      <c r="E4487" s="72" t="s">
        <v>351</v>
      </c>
      <c r="F4487" s="65">
        <v>1.3</v>
      </c>
      <c r="G4487" s="48">
        <f t="shared" si="366"/>
        <v>48.489999999999995</v>
      </c>
      <c r="H4487" s="75"/>
      <c r="I4487" s="47">
        <f t="shared" si="367"/>
        <v>0</v>
      </c>
      <c r="J4487" s="47" t="s">
        <v>7243</v>
      </c>
      <c r="K4487" s="610"/>
      <c r="L4487" s="3"/>
    </row>
    <row r="4488" spans="1:12">
      <c r="A4488" s="37">
        <v>13509</v>
      </c>
      <c r="B4488" s="23" t="s">
        <v>137</v>
      </c>
      <c r="C4488" s="18" t="s">
        <v>247</v>
      </c>
      <c r="D4488" s="610" t="str">
        <f t="shared" si="368"/>
        <v>Фото</v>
      </c>
      <c r="E4488" s="72" t="s">
        <v>351</v>
      </c>
      <c r="F4488" s="65">
        <v>0.8</v>
      </c>
      <c r="G4488" s="48">
        <f t="shared" si="366"/>
        <v>29.84</v>
      </c>
      <c r="H4488" s="75"/>
      <c r="I4488" s="47">
        <f t="shared" si="367"/>
        <v>0</v>
      </c>
      <c r="J4488" s="47" t="s">
        <v>7242</v>
      </c>
      <c r="K4488" s="610"/>
      <c r="L4488" s="3"/>
    </row>
    <row r="4489" spans="1:12">
      <c r="A4489" s="37">
        <v>28205</v>
      </c>
      <c r="B4489" s="23" t="s">
        <v>137</v>
      </c>
      <c r="C4489" s="18" t="s">
        <v>248</v>
      </c>
      <c r="D4489" s="610" t="str">
        <f t="shared" si="368"/>
        <v>Фото</v>
      </c>
      <c r="E4489" s="72" t="s">
        <v>351</v>
      </c>
      <c r="F4489" s="65">
        <v>0.3</v>
      </c>
      <c r="G4489" s="48">
        <f t="shared" si="366"/>
        <v>11.19</v>
      </c>
      <c r="H4489" s="75"/>
      <c r="I4489" s="47">
        <f t="shared" si="367"/>
        <v>0</v>
      </c>
      <c r="J4489" s="47" t="s">
        <v>7266</v>
      </c>
      <c r="K4489" s="610"/>
      <c r="L4489" s="3"/>
    </row>
    <row r="4490" spans="1:12">
      <c r="A4490" s="37">
        <v>11357</v>
      </c>
      <c r="B4490" s="23" t="s">
        <v>137</v>
      </c>
      <c r="C4490" s="18" t="s">
        <v>2108</v>
      </c>
      <c r="D4490" s="610" t="str">
        <f t="shared" si="368"/>
        <v>Фото</v>
      </c>
      <c r="E4490" s="72" t="s">
        <v>351</v>
      </c>
      <c r="F4490" s="65">
        <v>0.1</v>
      </c>
      <c r="G4490" s="48">
        <f t="shared" si="366"/>
        <v>3.73</v>
      </c>
      <c r="H4490" s="75"/>
      <c r="I4490" s="47">
        <f t="shared" si="367"/>
        <v>0</v>
      </c>
      <c r="J4490" s="47" t="s">
        <v>7214</v>
      </c>
      <c r="K4490" s="610"/>
      <c r="L4490" s="3"/>
    </row>
    <row r="4491" spans="1:12">
      <c r="A4491" s="8">
        <v>12235</v>
      </c>
      <c r="B4491" s="23" t="s">
        <v>137</v>
      </c>
      <c r="C4491" s="20" t="s">
        <v>249</v>
      </c>
      <c r="D4491" s="610" t="str">
        <f t="shared" si="368"/>
        <v>Фото</v>
      </c>
      <c r="E4491" s="72" t="s">
        <v>351</v>
      </c>
      <c r="F4491" s="51">
        <v>0.35</v>
      </c>
      <c r="G4491" s="48">
        <f t="shared" si="366"/>
        <v>13.054999999999998</v>
      </c>
      <c r="H4491" s="75"/>
      <c r="I4491" s="47">
        <f t="shared" si="367"/>
        <v>0</v>
      </c>
      <c r="J4491" s="47" t="s">
        <v>7230</v>
      </c>
      <c r="K4491" s="610"/>
      <c r="L4491" s="3"/>
    </row>
    <row r="4492" spans="1:12">
      <c r="A4492" s="8">
        <v>11351</v>
      </c>
      <c r="B4492" s="23" t="s">
        <v>137</v>
      </c>
      <c r="C4492" s="20" t="s">
        <v>904</v>
      </c>
      <c r="D4492" s="610" t="str">
        <f t="shared" si="368"/>
        <v>Фото</v>
      </c>
      <c r="E4492" s="72" t="s">
        <v>351</v>
      </c>
      <c r="F4492" s="51">
        <v>6</v>
      </c>
      <c r="G4492" s="48">
        <f t="shared" si="366"/>
        <v>223.79999999999998</v>
      </c>
      <c r="H4492" s="75"/>
      <c r="I4492" s="47">
        <f t="shared" si="367"/>
        <v>0</v>
      </c>
      <c r="J4492" s="47" t="s">
        <v>7213</v>
      </c>
      <c r="K4492" s="610"/>
      <c r="L4492" s="3"/>
    </row>
    <row r="4493" spans="1:12">
      <c r="A4493" s="8">
        <v>40286</v>
      </c>
      <c r="B4493" s="310" t="s">
        <v>89</v>
      </c>
      <c r="C4493" s="20" t="s">
        <v>1523</v>
      </c>
      <c r="D4493" s="610" t="str">
        <f t="shared" si="368"/>
        <v>Фото</v>
      </c>
      <c r="E4493" s="72" t="s">
        <v>351</v>
      </c>
      <c r="F4493" s="51">
        <v>3</v>
      </c>
      <c r="G4493" s="48">
        <f t="shared" si="366"/>
        <v>111.89999999999999</v>
      </c>
      <c r="H4493" s="75"/>
      <c r="I4493" s="47">
        <f t="shared" si="367"/>
        <v>0</v>
      </c>
      <c r="J4493" s="47" t="s">
        <v>7282</v>
      </c>
      <c r="K4493" s="610"/>
      <c r="L4493" s="3"/>
    </row>
    <row r="4494" spans="1:12">
      <c r="A4494" s="8">
        <v>12242</v>
      </c>
      <c r="B4494" s="23" t="s">
        <v>137</v>
      </c>
      <c r="C4494" s="20" t="s">
        <v>250</v>
      </c>
      <c r="D4494" s="610" t="str">
        <f t="shared" si="368"/>
        <v>Фото</v>
      </c>
      <c r="E4494" s="72" t="s">
        <v>351</v>
      </c>
      <c r="F4494" s="51">
        <v>3</v>
      </c>
      <c r="G4494" s="48">
        <f t="shared" si="366"/>
        <v>111.89999999999999</v>
      </c>
      <c r="H4494" s="75"/>
      <c r="I4494" s="47">
        <f t="shared" si="367"/>
        <v>0</v>
      </c>
      <c r="J4494" s="47" t="s">
        <v>7234</v>
      </c>
      <c r="K4494" s="610"/>
      <c r="L4494" s="3"/>
    </row>
    <row r="4495" spans="1:12">
      <c r="A4495" s="8">
        <v>12246</v>
      </c>
      <c r="B4495" s="23" t="s">
        <v>137</v>
      </c>
      <c r="C4495" s="20" t="s">
        <v>251</v>
      </c>
      <c r="D4495" s="610" t="str">
        <f t="shared" si="368"/>
        <v>Фото</v>
      </c>
      <c r="E4495" s="72" t="s">
        <v>351</v>
      </c>
      <c r="F4495" s="51">
        <v>5.5</v>
      </c>
      <c r="G4495" s="48">
        <f t="shared" si="366"/>
        <v>205.14999999999998</v>
      </c>
      <c r="H4495" s="75"/>
      <c r="I4495" s="47">
        <f t="shared" si="367"/>
        <v>0</v>
      </c>
      <c r="J4495" s="47" t="s">
        <v>7237</v>
      </c>
      <c r="K4495" s="610"/>
      <c r="L4495" s="3"/>
    </row>
    <row r="4496" spans="1:12">
      <c r="A4496" s="8">
        <v>40283</v>
      </c>
      <c r="B4496" s="463" t="s">
        <v>116</v>
      </c>
      <c r="C4496" s="20" t="s">
        <v>1524</v>
      </c>
      <c r="D4496" s="610" t="str">
        <f t="shared" si="368"/>
        <v>Фото</v>
      </c>
      <c r="E4496" s="72" t="s">
        <v>351</v>
      </c>
      <c r="F4496" s="51">
        <v>8.5</v>
      </c>
      <c r="G4496" s="48">
        <f t="shared" si="366"/>
        <v>317.04999999999995</v>
      </c>
      <c r="H4496" s="75"/>
      <c r="I4496" s="47">
        <f t="shared" si="367"/>
        <v>0</v>
      </c>
      <c r="J4496" s="47" t="s">
        <v>7279</v>
      </c>
      <c r="K4496" s="610"/>
      <c r="L4496" s="3"/>
    </row>
    <row r="4497" spans="1:12">
      <c r="A4497" s="8">
        <v>12247</v>
      </c>
      <c r="B4497" s="23" t="s">
        <v>137</v>
      </c>
      <c r="C4497" s="20" t="s">
        <v>863</v>
      </c>
      <c r="D4497" s="610" t="str">
        <f t="shared" si="368"/>
        <v>Фото</v>
      </c>
      <c r="E4497" s="72" t="s">
        <v>351</v>
      </c>
      <c r="F4497" s="51">
        <v>2.7</v>
      </c>
      <c r="G4497" s="48">
        <f t="shared" si="366"/>
        <v>100.71</v>
      </c>
      <c r="H4497" s="75"/>
      <c r="I4497" s="47">
        <f t="shared" si="367"/>
        <v>0</v>
      </c>
      <c r="J4497" s="47" t="s">
        <v>7238</v>
      </c>
      <c r="K4497" s="610"/>
      <c r="L4497" s="3"/>
    </row>
    <row r="4498" spans="1:12">
      <c r="A4498" s="8">
        <v>40284</v>
      </c>
      <c r="B4498" s="23" t="s">
        <v>137</v>
      </c>
      <c r="C4498" s="20" t="s">
        <v>1525</v>
      </c>
      <c r="D4498" s="610" t="str">
        <f t="shared" si="368"/>
        <v>Фото</v>
      </c>
      <c r="E4498" s="72" t="s">
        <v>351</v>
      </c>
      <c r="F4498" s="51">
        <v>4.5</v>
      </c>
      <c r="G4498" s="48">
        <f t="shared" si="366"/>
        <v>167.85</v>
      </c>
      <c r="H4498" s="75"/>
      <c r="I4498" s="47">
        <f t="shared" si="367"/>
        <v>0</v>
      </c>
      <c r="J4498" s="47" t="s">
        <v>7280</v>
      </c>
      <c r="K4498" s="610"/>
      <c r="L4498" s="3"/>
    </row>
    <row r="4499" spans="1:12" ht="17.399999999999999">
      <c r="A4499" s="202"/>
      <c r="B4499" s="391" t="s">
        <v>1753</v>
      </c>
      <c r="C4499" s="203" t="s">
        <v>1529</v>
      </c>
      <c r="D4499" s="610"/>
      <c r="E4499" s="257"/>
      <c r="F4499" s="204"/>
      <c r="G4499" s="205"/>
      <c r="H4499" s="206"/>
      <c r="I4499" s="207"/>
      <c r="J4499" s="207" t="e">
        <v>#N/A</v>
      </c>
      <c r="K4499" s="610"/>
      <c r="L4499" s="3"/>
    </row>
    <row r="4500" spans="1:12" ht="154.35" customHeight="1">
      <c r="A4500" s="6"/>
      <c r="C4500" s="100"/>
      <c r="D4500" s="610"/>
      <c r="E4500" s="238"/>
      <c r="F4500" s="104"/>
      <c r="G4500" s="105"/>
      <c r="H4500" s="106"/>
      <c r="I4500" s="107"/>
      <c r="J4500" s="107" t="e">
        <v>#N/A</v>
      </c>
      <c r="K4500" s="610"/>
      <c r="L4500" s="3"/>
    </row>
    <row r="4501" spans="1:12">
      <c r="A4501" s="37">
        <v>13595</v>
      </c>
      <c r="B4501" s="23" t="s">
        <v>137</v>
      </c>
      <c r="C4501" s="18" t="s">
        <v>1530</v>
      </c>
      <c r="D4501" s="610"/>
      <c r="E4501" s="72" t="s">
        <v>351</v>
      </c>
      <c r="F4501" s="65">
        <v>8.5</v>
      </c>
      <c r="G4501" s="48">
        <f t="shared" ref="G4501:G4517" si="369">I$2*F4501</f>
        <v>317.04999999999995</v>
      </c>
      <c r="H4501" s="75"/>
      <c r="I4501" s="47">
        <f t="shared" ref="I4501:I4517" si="370">F4501*H4501</f>
        <v>0</v>
      </c>
      <c r="J4501" s="47" t="e">
        <v>#N/A</v>
      </c>
      <c r="K4501" s="610"/>
      <c r="L4501" s="3"/>
    </row>
    <row r="4502" spans="1:12">
      <c r="A4502" s="37">
        <v>13589</v>
      </c>
      <c r="B4502" s="23" t="s">
        <v>137</v>
      </c>
      <c r="C4502" s="18" t="s">
        <v>1531</v>
      </c>
      <c r="D4502" s="610"/>
      <c r="E4502" s="72" t="s">
        <v>351</v>
      </c>
      <c r="F4502" s="65">
        <v>7</v>
      </c>
      <c r="G4502" s="48">
        <f t="shared" si="369"/>
        <v>261.09999999999997</v>
      </c>
      <c r="H4502" s="75"/>
      <c r="I4502" s="47">
        <f t="shared" si="370"/>
        <v>0</v>
      </c>
      <c r="J4502" s="47" t="e">
        <v>#N/A</v>
      </c>
      <c r="K4502" s="610"/>
      <c r="L4502" s="3"/>
    </row>
    <row r="4503" spans="1:12">
      <c r="A4503" s="37">
        <v>13604</v>
      </c>
      <c r="B4503" s="23" t="s">
        <v>137</v>
      </c>
      <c r="C4503" s="18" t="s">
        <v>1532</v>
      </c>
      <c r="D4503" s="610"/>
      <c r="E4503" s="72" t="s">
        <v>351</v>
      </c>
      <c r="F4503" s="65">
        <v>4.5</v>
      </c>
      <c r="G4503" s="48">
        <f t="shared" si="369"/>
        <v>167.85</v>
      </c>
      <c r="H4503" s="75"/>
      <c r="I4503" s="47">
        <f t="shared" si="370"/>
        <v>0</v>
      </c>
      <c r="J4503" s="47" t="e">
        <v>#N/A</v>
      </c>
      <c r="K4503" s="610"/>
      <c r="L4503" s="3"/>
    </row>
    <row r="4504" spans="1:12">
      <c r="A4504" s="37">
        <v>13599</v>
      </c>
      <c r="B4504" s="23" t="s">
        <v>137</v>
      </c>
      <c r="C4504" s="18" t="s">
        <v>1533</v>
      </c>
      <c r="D4504" s="610"/>
      <c r="E4504" s="72" t="s">
        <v>351</v>
      </c>
      <c r="F4504" s="65">
        <v>2.5</v>
      </c>
      <c r="G4504" s="48">
        <f t="shared" si="369"/>
        <v>93.25</v>
      </c>
      <c r="H4504" s="75"/>
      <c r="I4504" s="47">
        <f t="shared" si="370"/>
        <v>0</v>
      </c>
      <c r="J4504" s="47" t="e">
        <v>#N/A</v>
      </c>
      <c r="K4504" s="610"/>
      <c r="L4504" s="3"/>
    </row>
    <row r="4505" spans="1:12">
      <c r="A4505" s="37">
        <v>12370</v>
      </c>
      <c r="B4505" s="23" t="s">
        <v>137</v>
      </c>
      <c r="C4505" s="18" t="s">
        <v>1534</v>
      </c>
      <c r="D4505" s="610"/>
      <c r="E4505" s="72" t="s">
        <v>351</v>
      </c>
      <c r="F4505" s="65">
        <v>5.5</v>
      </c>
      <c r="G4505" s="48">
        <f t="shared" si="369"/>
        <v>205.14999999999998</v>
      </c>
      <c r="H4505" s="75"/>
      <c r="I4505" s="47">
        <f t="shared" si="370"/>
        <v>0</v>
      </c>
      <c r="J4505" s="47" t="e">
        <v>#N/A</v>
      </c>
      <c r="K4505" s="610"/>
      <c r="L4505" s="3"/>
    </row>
    <row r="4506" spans="1:12">
      <c r="A4506" s="37">
        <v>33095</v>
      </c>
      <c r="B4506" s="23" t="s">
        <v>137</v>
      </c>
      <c r="C4506" s="18" t="s">
        <v>1535</v>
      </c>
      <c r="D4506" s="610"/>
      <c r="E4506" s="72" t="s">
        <v>351</v>
      </c>
      <c r="F4506" s="65">
        <v>1</v>
      </c>
      <c r="G4506" s="48">
        <f t="shared" si="369"/>
        <v>37.299999999999997</v>
      </c>
      <c r="H4506" s="75"/>
      <c r="I4506" s="47">
        <f t="shared" si="370"/>
        <v>0</v>
      </c>
      <c r="J4506" s="47" t="e">
        <v>#N/A</v>
      </c>
      <c r="K4506" s="610"/>
      <c r="L4506" s="3"/>
    </row>
    <row r="4507" spans="1:12">
      <c r="A4507" s="37">
        <v>40691</v>
      </c>
      <c r="B4507" s="23" t="s">
        <v>137</v>
      </c>
      <c r="C4507" s="18" t="s">
        <v>1536</v>
      </c>
      <c r="D4507" s="610"/>
      <c r="E4507" s="72" t="s">
        <v>351</v>
      </c>
      <c r="F4507" s="65">
        <v>0.8</v>
      </c>
      <c r="G4507" s="48">
        <f t="shared" si="369"/>
        <v>29.84</v>
      </c>
      <c r="H4507" s="75"/>
      <c r="I4507" s="47">
        <f t="shared" si="370"/>
        <v>0</v>
      </c>
      <c r="J4507" s="47" t="e">
        <v>#N/A</v>
      </c>
      <c r="K4507" s="610"/>
      <c r="L4507" s="3"/>
    </row>
    <row r="4508" spans="1:12">
      <c r="A4508" s="37">
        <v>13586</v>
      </c>
      <c r="B4508" s="303" t="s">
        <v>120</v>
      </c>
      <c r="C4508" s="18" t="s">
        <v>1628</v>
      </c>
      <c r="D4508" s="610"/>
      <c r="E4508" s="571" t="s">
        <v>134</v>
      </c>
      <c r="F4508" s="49">
        <v>9.5</v>
      </c>
      <c r="G4508" s="48">
        <f t="shared" si="369"/>
        <v>354.34999999999997</v>
      </c>
      <c r="H4508" s="75"/>
      <c r="I4508" s="47">
        <f t="shared" si="370"/>
        <v>0</v>
      </c>
      <c r="J4508" s="47" t="e">
        <v>#N/A</v>
      </c>
      <c r="K4508" s="610"/>
      <c r="L4508" s="3"/>
    </row>
    <row r="4509" spans="1:12">
      <c r="A4509" s="37">
        <v>40371</v>
      </c>
      <c r="B4509" s="303" t="s">
        <v>120</v>
      </c>
      <c r="C4509" s="18" t="s">
        <v>1629</v>
      </c>
      <c r="D4509" s="610"/>
      <c r="E4509" s="571" t="s">
        <v>134</v>
      </c>
      <c r="F4509" s="49">
        <v>9.5</v>
      </c>
      <c r="G4509" s="48">
        <f t="shared" si="369"/>
        <v>354.34999999999997</v>
      </c>
      <c r="H4509" s="75"/>
      <c r="I4509" s="47">
        <f t="shared" si="370"/>
        <v>0</v>
      </c>
      <c r="J4509" s="47" t="e">
        <v>#N/A</v>
      </c>
      <c r="K4509" s="610"/>
      <c r="L4509" s="3"/>
    </row>
    <row r="4510" spans="1:12">
      <c r="A4510" s="37">
        <v>13590</v>
      </c>
      <c r="B4510" s="23" t="s">
        <v>137</v>
      </c>
      <c r="C4510" s="18" t="s">
        <v>1537</v>
      </c>
      <c r="D4510" s="610"/>
      <c r="E4510" s="72" t="s">
        <v>351</v>
      </c>
      <c r="F4510" s="65">
        <v>0.5</v>
      </c>
      <c r="G4510" s="48">
        <f t="shared" si="369"/>
        <v>18.649999999999999</v>
      </c>
      <c r="H4510" s="75"/>
      <c r="I4510" s="47">
        <f t="shared" si="370"/>
        <v>0</v>
      </c>
      <c r="J4510" s="47" t="e">
        <v>#N/A</v>
      </c>
      <c r="K4510" s="610"/>
      <c r="L4510" s="3"/>
    </row>
    <row r="4511" spans="1:12">
      <c r="A4511" s="37">
        <v>40111</v>
      </c>
      <c r="B4511" s="23" t="s">
        <v>137</v>
      </c>
      <c r="C4511" s="18" t="s">
        <v>1538</v>
      </c>
      <c r="D4511" s="610"/>
      <c r="E4511" s="72" t="s">
        <v>351</v>
      </c>
      <c r="F4511" s="65">
        <v>0.7</v>
      </c>
      <c r="G4511" s="48">
        <f t="shared" si="369"/>
        <v>26.109999999999996</v>
      </c>
      <c r="H4511" s="75"/>
      <c r="I4511" s="47">
        <f t="shared" si="370"/>
        <v>0</v>
      </c>
      <c r="J4511" s="47" t="e">
        <v>#N/A</v>
      </c>
      <c r="K4511" s="610"/>
      <c r="L4511" s="3"/>
    </row>
    <row r="4512" spans="1:12">
      <c r="A4512" s="37">
        <v>13591</v>
      </c>
      <c r="B4512" s="23" t="s">
        <v>137</v>
      </c>
      <c r="C4512" s="18" t="s">
        <v>1539</v>
      </c>
      <c r="D4512" s="610"/>
      <c r="E4512" s="72" t="s">
        <v>351</v>
      </c>
      <c r="F4512" s="65">
        <v>4.5</v>
      </c>
      <c r="G4512" s="48">
        <f t="shared" si="369"/>
        <v>167.85</v>
      </c>
      <c r="H4512" s="75"/>
      <c r="I4512" s="47">
        <f t="shared" si="370"/>
        <v>0</v>
      </c>
      <c r="J4512" s="47" t="e">
        <v>#N/A</v>
      </c>
      <c r="K4512" s="610"/>
      <c r="L4512" s="3"/>
    </row>
    <row r="4513" spans="1:12">
      <c r="A4513" s="37">
        <v>13600</v>
      </c>
      <c r="B4513" s="23" t="s">
        <v>137</v>
      </c>
      <c r="C4513" s="18" t="s">
        <v>1540</v>
      </c>
      <c r="D4513" s="610"/>
      <c r="E4513" s="72" t="s">
        <v>351</v>
      </c>
      <c r="F4513" s="65">
        <v>3</v>
      </c>
      <c r="G4513" s="48">
        <f t="shared" si="369"/>
        <v>111.89999999999999</v>
      </c>
      <c r="H4513" s="75"/>
      <c r="I4513" s="47">
        <f t="shared" si="370"/>
        <v>0</v>
      </c>
      <c r="J4513" s="47" t="e">
        <v>#N/A</v>
      </c>
      <c r="K4513" s="610"/>
      <c r="L4513" s="3"/>
    </row>
    <row r="4514" spans="1:12">
      <c r="A4514" s="37">
        <v>11349</v>
      </c>
      <c r="B4514" s="95" t="s">
        <v>1542</v>
      </c>
      <c r="C4514" s="18" t="s">
        <v>865</v>
      </c>
      <c r="D4514" s="610" t="str">
        <f t="shared" si="368"/>
        <v>Фото</v>
      </c>
      <c r="E4514" s="72" t="s">
        <v>351</v>
      </c>
      <c r="F4514" s="65">
        <v>3.5</v>
      </c>
      <c r="G4514" s="48">
        <f t="shared" si="369"/>
        <v>130.54999999999998</v>
      </c>
      <c r="H4514" s="75"/>
      <c r="I4514" s="47">
        <f t="shared" si="370"/>
        <v>0</v>
      </c>
      <c r="J4514" s="47" t="s">
        <v>7287</v>
      </c>
      <c r="K4514" s="610"/>
      <c r="L4514" s="3"/>
    </row>
    <row r="4515" spans="1:12">
      <c r="A4515" s="8">
        <v>12226</v>
      </c>
      <c r="B4515" s="23" t="s">
        <v>137</v>
      </c>
      <c r="C4515" s="20" t="s">
        <v>2837</v>
      </c>
      <c r="D4515" s="610" t="str">
        <f t="shared" si="368"/>
        <v>Фото</v>
      </c>
      <c r="E4515" s="72" t="s">
        <v>351</v>
      </c>
      <c r="F4515" s="51">
        <v>3.5</v>
      </c>
      <c r="G4515" s="48">
        <f t="shared" si="369"/>
        <v>130.54999999999998</v>
      </c>
      <c r="H4515" s="75"/>
      <c r="I4515" s="47">
        <f t="shared" si="370"/>
        <v>0</v>
      </c>
      <c r="J4515" s="47" t="s">
        <v>8557</v>
      </c>
      <c r="K4515" s="610"/>
      <c r="L4515" s="3"/>
    </row>
    <row r="4516" spans="1:12">
      <c r="A4516" s="6">
        <v>34001</v>
      </c>
      <c r="B4516" s="23" t="s">
        <v>138</v>
      </c>
      <c r="C4516" s="17" t="s">
        <v>75</v>
      </c>
      <c r="D4516" s="610" t="str">
        <f t="shared" si="368"/>
        <v>Фото</v>
      </c>
      <c r="E4516" s="72" t="s">
        <v>351</v>
      </c>
      <c r="F4516" s="51">
        <v>2.5</v>
      </c>
      <c r="G4516" s="48">
        <f t="shared" si="369"/>
        <v>93.25</v>
      </c>
      <c r="H4516" s="75"/>
      <c r="I4516" s="47">
        <f t="shared" si="370"/>
        <v>0</v>
      </c>
      <c r="J4516" s="47" t="s">
        <v>7288</v>
      </c>
      <c r="K4516" s="610"/>
      <c r="L4516" s="3"/>
    </row>
    <row r="4517" spans="1:12">
      <c r="A4517" s="6">
        <v>40282</v>
      </c>
      <c r="B4517" s="463" t="s">
        <v>116</v>
      </c>
      <c r="C4517" s="17" t="s">
        <v>1543</v>
      </c>
      <c r="D4517" s="610" t="str">
        <f t="shared" si="368"/>
        <v>Фото</v>
      </c>
      <c r="E4517" s="72" t="s">
        <v>351</v>
      </c>
      <c r="F4517" s="51">
        <v>8</v>
      </c>
      <c r="G4517" s="48">
        <f t="shared" si="369"/>
        <v>298.39999999999998</v>
      </c>
      <c r="H4517" s="75"/>
      <c r="I4517" s="47">
        <f t="shared" si="370"/>
        <v>0</v>
      </c>
      <c r="J4517" s="47" t="s">
        <v>7289</v>
      </c>
      <c r="K4517" s="610"/>
      <c r="L4517" s="3"/>
    </row>
    <row r="4518" spans="1:12" ht="17.399999999999999">
      <c r="A4518" s="202"/>
      <c r="B4518" s="399" t="s">
        <v>1755</v>
      </c>
      <c r="C4518" s="203" t="s">
        <v>76</v>
      </c>
      <c r="D4518" s="610"/>
      <c r="E4518" s="257"/>
      <c r="F4518" s="204"/>
      <c r="G4518" s="205"/>
      <c r="H4518" s="206"/>
      <c r="I4518" s="207"/>
      <c r="J4518" s="207" t="e">
        <v>#N/A</v>
      </c>
      <c r="K4518" s="610"/>
      <c r="L4518" s="3"/>
    </row>
    <row r="4519" spans="1:12" ht="140.1" customHeight="1">
      <c r="A4519" s="6"/>
      <c r="C4519" s="100"/>
      <c r="D4519" s="610"/>
      <c r="E4519" s="238"/>
      <c r="F4519" s="104"/>
      <c r="G4519" s="105"/>
      <c r="H4519" s="106"/>
      <c r="I4519" s="107"/>
      <c r="J4519" s="107" t="e">
        <v>#N/A</v>
      </c>
      <c r="K4519" s="610"/>
      <c r="L4519" s="3"/>
    </row>
    <row r="4520" spans="1:12">
      <c r="A4520" s="37">
        <v>13575</v>
      </c>
      <c r="B4520" s="23" t="s">
        <v>137</v>
      </c>
      <c r="C4520" s="18" t="s">
        <v>223</v>
      </c>
      <c r="D4520" s="610"/>
      <c r="E4520" s="72" t="s">
        <v>351</v>
      </c>
      <c r="F4520" s="65">
        <v>7</v>
      </c>
      <c r="G4520" s="48">
        <f t="shared" ref="G4520:G4537" si="371">I$2*F4520</f>
        <v>261.09999999999997</v>
      </c>
      <c r="H4520" s="75"/>
      <c r="I4520" s="47">
        <f t="shared" ref="I4520:I4537" si="372">F4520*H4520</f>
        <v>0</v>
      </c>
      <c r="J4520" s="47" t="e">
        <v>#N/A</v>
      </c>
      <c r="K4520" s="610"/>
      <c r="L4520" s="3"/>
    </row>
    <row r="4521" spans="1:12">
      <c r="A4521" s="37">
        <v>13583</v>
      </c>
      <c r="B4521" s="303" t="s">
        <v>120</v>
      </c>
      <c r="C4521" s="18" t="s">
        <v>224</v>
      </c>
      <c r="D4521" s="610"/>
      <c r="E4521" s="72" t="s">
        <v>351</v>
      </c>
      <c r="F4521" s="65">
        <v>3.5</v>
      </c>
      <c r="G4521" s="48">
        <f t="shared" si="371"/>
        <v>130.54999999999998</v>
      </c>
      <c r="H4521" s="75"/>
      <c r="I4521" s="47">
        <f t="shared" si="372"/>
        <v>0</v>
      </c>
      <c r="J4521" s="47" t="e">
        <v>#N/A</v>
      </c>
      <c r="K4521" s="610"/>
      <c r="L4521" s="3"/>
    </row>
    <row r="4522" spans="1:12">
      <c r="A4522" s="37">
        <v>13582</v>
      </c>
      <c r="B4522" s="23" t="s">
        <v>137</v>
      </c>
      <c r="C4522" s="18" t="s">
        <v>225</v>
      </c>
      <c r="D4522" s="610"/>
      <c r="E4522" s="72" t="s">
        <v>351</v>
      </c>
      <c r="F4522" s="65">
        <v>10</v>
      </c>
      <c r="G4522" s="48">
        <f t="shared" si="371"/>
        <v>373</v>
      </c>
      <c r="H4522" s="75"/>
      <c r="I4522" s="47">
        <f t="shared" si="372"/>
        <v>0</v>
      </c>
      <c r="J4522" s="47" t="e">
        <v>#N/A</v>
      </c>
      <c r="K4522" s="610"/>
      <c r="L4522" s="3"/>
    </row>
    <row r="4523" spans="1:12">
      <c r="A4523" s="37">
        <v>13581</v>
      </c>
      <c r="B4523" s="23" t="s">
        <v>137</v>
      </c>
      <c r="C4523" s="18" t="s">
        <v>866</v>
      </c>
      <c r="D4523" s="610"/>
      <c r="E4523" s="72" t="s">
        <v>351</v>
      </c>
      <c r="F4523" s="65">
        <v>1</v>
      </c>
      <c r="G4523" s="48">
        <f t="shared" si="371"/>
        <v>37.299999999999997</v>
      </c>
      <c r="H4523" s="75"/>
      <c r="I4523" s="47">
        <f t="shared" si="372"/>
        <v>0</v>
      </c>
      <c r="J4523" s="47" t="e">
        <v>#N/A</v>
      </c>
      <c r="K4523" s="610"/>
      <c r="L4523" s="3"/>
    </row>
    <row r="4524" spans="1:12">
      <c r="A4524" s="6">
        <v>14412</v>
      </c>
      <c r="B4524" s="23" t="s">
        <v>137</v>
      </c>
      <c r="C4524" s="17" t="s">
        <v>226</v>
      </c>
      <c r="D4524" s="610"/>
      <c r="E4524" s="72" t="s">
        <v>351</v>
      </c>
      <c r="F4524" s="51">
        <v>5</v>
      </c>
      <c r="G4524" s="48">
        <f t="shared" si="371"/>
        <v>186.5</v>
      </c>
      <c r="H4524" s="75"/>
      <c r="I4524" s="47">
        <f t="shared" si="372"/>
        <v>0</v>
      </c>
      <c r="J4524" s="47" t="e">
        <v>#N/A</v>
      </c>
      <c r="K4524" s="610"/>
      <c r="L4524" s="3"/>
    </row>
    <row r="4525" spans="1:12">
      <c r="A4525" s="37">
        <v>13585</v>
      </c>
      <c r="B4525" s="23" t="s">
        <v>137</v>
      </c>
      <c r="C4525" s="18" t="s">
        <v>227</v>
      </c>
      <c r="D4525" s="610"/>
      <c r="E4525" s="72" t="s">
        <v>351</v>
      </c>
      <c r="F4525" s="65">
        <v>2</v>
      </c>
      <c r="G4525" s="48">
        <f t="shared" si="371"/>
        <v>74.599999999999994</v>
      </c>
      <c r="H4525" s="75"/>
      <c r="I4525" s="47">
        <f t="shared" si="372"/>
        <v>0</v>
      </c>
      <c r="J4525" s="47" t="e">
        <v>#N/A</v>
      </c>
      <c r="K4525" s="610"/>
      <c r="L4525" s="3"/>
    </row>
    <row r="4526" spans="1:12">
      <c r="A4526" s="37">
        <v>13576</v>
      </c>
      <c r="B4526" s="23" t="s">
        <v>137</v>
      </c>
      <c r="C4526" s="18" t="s">
        <v>859</v>
      </c>
      <c r="D4526" s="610" t="str">
        <f t="shared" si="368"/>
        <v>Фото</v>
      </c>
      <c r="E4526" s="72" t="s">
        <v>351</v>
      </c>
      <c r="F4526" s="65">
        <v>0.6</v>
      </c>
      <c r="G4526" s="48">
        <f t="shared" si="371"/>
        <v>22.38</v>
      </c>
      <c r="H4526" s="75"/>
      <c r="I4526" s="47">
        <f t="shared" si="372"/>
        <v>0</v>
      </c>
      <c r="J4526" s="47" t="s">
        <v>7259</v>
      </c>
      <c r="K4526" s="610"/>
      <c r="L4526" s="3"/>
    </row>
    <row r="4527" spans="1:12">
      <c r="A4527" s="37">
        <v>13584</v>
      </c>
      <c r="B4527" s="23" t="s">
        <v>137</v>
      </c>
      <c r="C4527" s="18" t="s">
        <v>867</v>
      </c>
      <c r="D4527" s="610"/>
      <c r="E4527" s="72" t="s">
        <v>351</v>
      </c>
      <c r="F4527" s="65">
        <v>1.1000000000000001</v>
      </c>
      <c r="G4527" s="48">
        <f t="shared" si="371"/>
        <v>41.03</v>
      </c>
      <c r="H4527" s="75"/>
      <c r="I4527" s="47">
        <f t="shared" si="372"/>
        <v>0</v>
      </c>
      <c r="J4527" s="47" t="e">
        <v>#N/A</v>
      </c>
      <c r="K4527" s="610"/>
      <c r="L4527" s="3"/>
    </row>
    <row r="4528" spans="1:12">
      <c r="A4528" s="37">
        <v>13574</v>
      </c>
      <c r="B4528" s="23" t="s">
        <v>137</v>
      </c>
      <c r="C4528" s="18" t="s">
        <v>868</v>
      </c>
      <c r="D4528" s="610"/>
      <c r="E4528" s="72" t="s">
        <v>351</v>
      </c>
      <c r="F4528" s="65">
        <v>1</v>
      </c>
      <c r="G4528" s="48">
        <f t="shared" si="371"/>
        <v>37.299999999999997</v>
      </c>
      <c r="H4528" s="75"/>
      <c r="I4528" s="47">
        <f t="shared" si="372"/>
        <v>0</v>
      </c>
      <c r="J4528" s="47" t="e">
        <v>#N/A</v>
      </c>
      <c r="K4528" s="610"/>
      <c r="L4528" s="3"/>
    </row>
    <row r="4529" spans="1:12">
      <c r="A4529" s="37">
        <v>13580</v>
      </c>
      <c r="B4529" s="23" t="s">
        <v>137</v>
      </c>
      <c r="C4529" s="18" t="s">
        <v>2109</v>
      </c>
      <c r="D4529" s="610"/>
      <c r="E4529" s="72" t="s">
        <v>351</v>
      </c>
      <c r="F4529" s="65">
        <v>2.5</v>
      </c>
      <c r="G4529" s="48">
        <f t="shared" si="371"/>
        <v>93.25</v>
      </c>
      <c r="H4529" s="75"/>
      <c r="I4529" s="47">
        <f t="shared" si="372"/>
        <v>0</v>
      </c>
      <c r="J4529" s="47" t="e">
        <v>#N/A</v>
      </c>
      <c r="K4529" s="610"/>
      <c r="L4529" s="3"/>
    </row>
    <row r="4530" spans="1:12">
      <c r="A4530" s="37">
        <v>13579</v>
      </c>
      <c r="B4530" s="23" t="s">
        <v>137</v>
      </c>
      <c r="C4530" s="18" t="s">
        <v>1630</v>
      </c>
      <c r="D4530" s="610"/>
      <c r="E4530" s="72" t="s">
        <v>351</v>
      </c>
      <c r="F4530" s="65">
        <v>8</v>
      </c>
      <c r="G4530" s="48">
        <f t="shared" si="371"/>
        <v>298.39999999999998</v>
      </c>
      <c r="H4530" s="75"/>
      <c r="I4530" s="47">
        <f t="shared" si="372"/>
        <v>0</v>
      </c>
      <c r="J4530" s="47" t="e">
        <v>#N/A</v>
      </c>
      <c r="K4530" s="610"/>
      <c r="L4530" s="3"/>
    </row>
    <row r="4531" spans="1:12">
      <c r="A4531" s="37">
        <v>13587</v>
      </c>
      <c r="B4531" s="23" t="s">
        <v>137</v>
      </c>
      <c r="C4531" s="18" t="s">
        <v>228</v>
      </c>
      <c r="D4531" s="610"/>
      <c r="E4531" s="72" t="s">
        <v>351</v>
      </c>
      <c r="F4531" s="65">
        <v>0.8</v>
      </c>
      <c r="G4531" s="48">
        <f t="shared" si="371"/>
        <v>29.84</v>
      </c>
      <c r="H4531" s="75"/>
      <c r="I4531" s="47">
        <f t="shared" si="372"/>
        <v>0</v>
      </c>
      <c r="J4531" s="47" t="e">
        <v>#N/A</v>
      </c>
      <c r="K4531" s="610"/>
      <c r="L4531" s="3"/>
    </row>
    <row r="4532" spans="1:12">
      <c r="A4532" s="37">
        <v>13570</v>
      </c>
      <c r="B4532" s="23" t="s">
        <v>137</v>
      </c>
      <c r="C4532" s="18" t="s">
        <v>869</v>
      </c>
      <c r="D4532" s="610" t="str">
        <f t="shared" si="368"/>
        <v>Фото</v>
      </c>
      <c r="E4532" s="72" t="s">
        <v>351</v>
      </c>
      <c r="F4532" s="65">
        <v>4.5</v>
      </c>
      <c r="G4532" s="48">
        <f t="shared" si="371"/>
        <v>167.85</v>
      </c>
      <c r="H4532" s="75"/>
      <c r="I4532" s="47">
        <f t="shared" si="372"/>
        <v>0</v>
      </c>
      <c r="J4532" s="47" t="s">
        <v>7290</v>
      </c>
      <c r="K4532" s="610"/>
      <c r="L4532" s="3"/>
    </row>
    <row r="4533" spans="1:12">
      <c r="A4533" s="37">
        <v>13572</v>
      </c>
      <c r="B4533" s="23" t="s">
        <v>137</v>
      </c>
      <c r="C4533" s="18" t="s">
        <v>229</v>
      </c>
      <c r="D4533" s="610"/>
      <c r="E4533" s="72" t="s">
        <v>351</v>
      </c>
      <c r="F4533" s="65">
        <v>2</v>
      </c>
      <c r="G4533" s="48">
        <f t="shared" si="371"/>
        <v>74.599999999999994</v>
      </c>
      <c r="H4533" s="75"/>
      <c r="I4533" s="47">
        <f t="shared" si="372"/>
        <v>0</v>
      </c>
      <c r="J4533" s="47" t="e">
        <v>#N/A</v>
      </c>
      <c r="K4533" s="610"/>
      <c r="L4533" s="3"/>
    </row>
    <row r="4534" spans="1:12">
      <c r="A4534" s="37">
        <v>13573</v>
      </c>
      <c r="B4534" s="23" t="s">
        <v>137</v>
      </c>
      <c r="C4534" s="18" t="s">
        <v>230</v>
      </c>
      <c r="D4534" s="610"/>
      <c r="E4534" s="72" t="s">
        <v>351</v>
      </c>
      <c r="F4534" s="65">
        <v>2.4</v>
      </c>
      <c r="G4534" s="48">
        <f t="shared" si="371"/>
        <v>89.52</v>
      </c>
      <c r="H4534" s="75"/>
      <c r="I4534" s="47">
        <f t="shared" si="372"/>
        <v>0</v>
      </c>
      <c r="J4534" s="47" t="e">
        <v>#N/A</v>
      </c>
      <c r="K4534" s="610"/>
      <c r="L4534" s="3"/>
    </row>
    <row r="4535" spans="1:12">
      <c r="A4535" s="37">
        <v>13588</v>
      </c>
      <c r="B4535" s="23" t="s">
        <v>137</v>
      </c>
      <c r="C4535" s="18" t="s">
        <v>231</v>
      </c>
      <c r="D4535" s="610"/>
      <c r="E4535" s="571" t="s">
        <v>134</v>
      </c>
      <c r="F4535" s="65">
        <v>0.45</v>
      </c>
      <c r="G4535" s="48">
        <f t="shared" si="371"/>
        <v>16.785</v>
      </c>
      <c r="H4535" s="75"/>
      <c r="I4535" s="47">
        <f t="shared" si="372"/>
        <v>0</v>
      </c>
      <c r="J4535" s="47" t="e">
        <v>#N/A</v>
      </c>
      <c r="K4535" s="610"/>
      <c r="L4535" s="3"/>
    </row>
    <row r="4536" spans="1:12">
      <c r="A4536" s="37">
        <v>36014</v>
      </c>
      <c r="B4536" s="23" t="s">
        <v>137</v>
      </c>
      <c r="C4536" s="18" t="s">
        <v>870</v>
      </c>
      <c r="D4536" s="610"/>
      <c r="E4536" s="72" t="s">
        <v>351</v>
      </c>
      <c r="F4536" s="65">
        <v>4.5</v>
      </c>
      <c r="G4536" s="48">
        <f t="shared" si="371"/>
        <v>167.85</v>
      </c>
      <c r="H4536" s="75"/>
      <c r="I4536" s="47">
        <f t="shared" si="372"/>
        <v>0</v>
      </c>
      <c r="J4536" s="47" t="e">
        <v>#N/A</v>
      </c>
      <c r="K4536" s="610"/>
      <c r="L4536" s="3"/>
    </row>
    <row r="4537" spans="1:12">
      <c r="A4537" s="8">
        <v>12224</v>
      </c>
      <c r="B4537" s="23" t="s">
        <v>137</v>
      </c>
      <c r="C4537" s="20" t="s">
        <v>2110</v>
      </c>
      <c r="D4537" s="610"/>
      <c r="E4537" s="72" t="s">
        <v>351</v>
      </c>
      <c r="F4537" s="51">
        <v>3.5</v>
      </c>
      <c r="G4537" s="48">
        <f t="shared" si="371"/>
        <v>130.54999999999998</v>
      </c>
      <c r="H4537" s="75"/>
      <c r="I4537" s="47">
        <f t="shared" si="372"/>
        <v>0</v>
      </c>
      <c r="J4537" s="47" t="e">
        <v>#N/A</v>
      </c>
      <c r="K4537" s="610"/>
      <c r="L4537" s="3"/>
    </row>
    <row r="4538" spans="1:12" ht="17.399999999999999">
      <c r="A4538" s="223"/>
      <c r="B4538" s="382" t="s">
        <v>1708</v>
      </c>
      <c r="C4538" s="224" t="s">
        <v>1893</v>
      </c>
      <c r="D4538" s="610"/>
      <c r="E4538" s="237"/>
      <c r="F4538" s="225"/>
      <c r="G4538" s="147"/>
      <c r="H4538" s="226"/>
      <c r="I4538" s="149"/>
      <c r="J4538" s="149" t="e">
        <v>#N/A</v>
      </c>
      <c r="K4538" s="610"/>
      <c r="L4538" s="3"/>
    </row>
    <row r="4539" spans="1:12">
      <c r="A4539" s="6">
        <v>33002</v>
      </c>
      <c r="B4539" s="23" t="s">
        <v>137</v>
      </c>
      <c r="C4539" s="31" t="s">
        <v>646</v>
      </c>
      <c r="D4539" s="610" t="str">
        <f t="shared" si="368"/>
        <v>Фото</v>
      </c>
      <c r="E4539" s="72" t="s">
        <v>351</v>
      </c>
      <c r="F4539" s="51">
        <v>1.8</v>
      </c>
      <c r="G4539" s="48">
        <f t="shared" ref="G4539:G4570" si="373">I$2*F4539</f>
        <v>67.14</v>
      </c>
      <c r="H4539" s="75"/>
      <c r="I4539" s="47">
        <f t="shared" ref="I4539:I4570" si="374">F4539*H4539</f>
        <v>0</v>
      </c>
      <c r="J4539" s="47" t="s">
        <v>7155</v>
      </c>
      <c r="K4539" s="610"/>
      <c r="L4539" s="3"/>
    </row>
    <row r="4540" spans="1:12">
      <c r="A4540" s="6">
        <v>11317</v>
      </c>
      <c r="B4540" s="2" t="s">
        <v>137</v>
      </c>
      <c r="C4540" s="31" t="s">
        <v>647</v>
      </c>
      <c r="D4540" s="610" t="str">
        <f t="shared" si="368"/>
        <v>Фото</v>
      </c>
      <c r="E4540" s="227" t="s">
        <v>351</v>
      </c>
      <c r="F4540" s="51">
        <v>2.2999999999999998</v>
      </c>
      <c r="G4540" s="48">
        <f t="shared" si="373"/>
        <v>85.789999999999992</v>
      </c>
      <c r="H4540" s="75"/>
      <c r="I4540" s="47">
        <f t="shared" si="374"/>
        <v>0</v>
      </c>
      <c r="J4540" s="47" t="s">
        <v>7151</v>
      </c>
      <c r="K4540" s="610"/>
      <c r="L4540" s="3"/>
    </row>
    <row r="4541" spans="1:12">
      <c r="A4541" s="6">
        <v>12623</v>
      </c>
      <c r="B4541" s="2" t="s">
        <v>2636</v>
      </c>
      <c r="C4541" s="31" t="s">
        <v>2639</v>
      </c>
      <c r="D4541" s="610" t="str">
        <f t="shared" si="368"/>
        <v>Фото</v>
      </c>
      <c r="E4541" s="227" t="s">
        <v>351</v>
      </c>
      <c r="F4541" s="51">
        <v>55</v>
      </c>
      <c r="G4541" s="48">
        <f t="shared" si="373"/>
        <v>2051.5</v>
      </c>
      <c r="H4541" s="75"/>
      <c r="I4541" s="47">
        <f t="shared" si="374"/>
        <v>0</v>
      </c>
      <c r="J4541" s="47" t="s">
        <v>8352</v>
      </c>
      <c r="K4541" s="610"/>
      <c r="L4541" s="3"/>
    </row>
    <row r="4542" spans="1:12">
      <c r="A4542" s="6">
        <v>40405</v>
      </c>
      <c r="B4542" s="23" t="s">
        <v>137</v>
      </c>
      <c r="C4542" s="17" t="s">
        <v>3422</v>
      </c>
      <c r="D4542" s="610" t="str">
        <f t="shared" si="368"/>
        <v>Фото</v>
      </c>
      <c r="E4542" s="72" t="s">
        <v>351</v>
      </c>
      <c r="F4542" s="51">
        <v>1.5</v>
      </c>
      <c r="G4542" s="48">
        <f t="shared" si="373"/>
        <v>55.949999999999996</v>
      </c>
      <c r="H4542" s="75"/>
      <c r="I4542" s="47">
        <f t="shared" si="374"/>
        <v>0</v>
      </c>
      <c r="J4542" s="47" t="s">
        <v>7198</v>
      </c>
      <c r="K4542" s="610"/>
      <c r="L4542" s="3"/>
    </row>
    <row r="4543" spans="1:12">
      <c r="A4543" s="6">
        <v>40406</v>
      </c>
      <c r="B4543" s="23" t="s">
        <v>137</v>
      </c>
      <c r="C4543" s="17" t="s">
        <v>3423</v>
      </c>
      <c r="D4543" s="610" t="str">
        <f t="shared" si="368"/>
        <v>Фото</v>
      </c>
      <c r="E4543" s="72" t="s">
        <v>351</v>
      </c>
      <c r="F4543" s="51">
        <v>1.5</v>
      </c>
      <c r="G4543" s="48">
        <f t="shared" si="373"/>
        <v>55.949999999999996</v>
      </c>
      <c r="H4543" s="75"/>
      <c r="I4543" s="47">
        <f t="shared" si="374"/>
        <v>0</v>
      </c>
      <c r="J4543" s="47" t="s">
        <v>7199</v>
      </c>
      <c r="K4543" s="610"/>
      <c r="L4543" s="3"/>
    </row>
    <row r="4544" spans="1:12">
      <c r="A4544" s="6">
        <v>33049</v>
      </c>
      <c r="B4544" s="23" t="s">
        <v>137</v>
      </c>
      <c r="C4544" s="17" t="s">
        <v>334</v>
      </c>
      <c r="D4544" s="610" t="str">
        <f t="shared" si="368"/>
        <v>Фото</v>
      </c>
      <c r="E4544" s="72" t="s">
        <v>351</v>
      </c>
      <c r="F4544" s="51">
        <v>0.3</v>
      </c>
      <c r="G4544" s="48">
        <f t="shared" si="373"/>
        <v>11.19</v>
      </c>
      <c r="H4544" s="75"/>
      <c r="I4544" s="47">
        <f t="shared" si="374"/>
        <v>0</v>
      </c>
      <c r="J4544" s="47" t="s">
        <v>7190</v>
      </c>
      <c r="K4544" s="610"/>
      <c r="L4544" s="3"/>
    </row>
    <row r="4545" spans="1:12">
      <c r="A4545" s="6">
        <v>33044</v>
      </c>
      <c r="B4545" s="23" t="s">
        <v>137</v>
      </c>
      <c r="C4545" s="17" t="s">
        <v>871</v>
      </c>
      <c r="D4545" s="610" t="str">
        <f t="shared" si="368"/>
        <v>Фото</v>
      </c>
      <c r="E4545" s="72" t="s">
        <v>351</v>
      </c>
      <c r="F4545" s="51">
        <v>1</v>
      </c>
      <c r="G4545" s="48">
        <f t="shared" si="373"/>
        <v>37.299999999999997</v>
      </c>
      <c r="H4545" s="75"/>
      <c r="I4545" s="47">
        <f t="shared" si="374"/>
        <v>0</v>
      </c>
      <c r="J4545" s="47" t="s">
        <v>7186</v>
      </c>
      <c r="K4545" s="610"/>
      <c r="L4545" s="3"/>
    </row>
    <row r="4546" spans="1:12">
      <c r="A4546" s="6">
        <v>33056</v>
      </c>
      <c r="B4546" s="2" t="s">
        <v>137</v>
      </c>
      <c r="C4546" s="31" t="s">
        <v>583</v>
      </c>
      <c r="D4546" s="610" t="str">
        <f t="shared" si="368"/>
        <v>Фото</v>
      </c>
      <c r="E4546" s="227" t="s">
        <v>351</v>
      </c>
      <c r="F4546" s="51">
        <v>1.2</v>
      </c>
      <c r="G4546" s="48">
        <f t="shared" si="373"/>
        <v>44.76</v>
      </c>
      <c r="H4546" s="75"/>
      <c r="I4546" s="47">
        <f t="shared" si="374"/>
        <v>0</v>
      </c>
      <c r="J4546" s="47" t="s">
        <v>7193</v>
      </c>
      <c r="K4546" s="610"/>
      <c r="L4546" s="3"/>
    </row>
    <row r="4547" spans="1:12">
      <c r="A4547" s="6">
        <v>33048</v>
      </c>
      <c r="B4547" s="23" t="s">
        <v>137</v>
      </c>
      <c r="C4547" s="31" t="s">
        <v>577</v>
      </c>
      <c r="D4547" s="610" t="str">
        <f t="shared" si="368"/>
        <v>Фото</v>
      </c>
      <c r="E4547" s="72" t="s">
        <v>351</v>
      </c>
      <c r="F4547" s="51">
        <v>1.8</v>
      </c>
      <c r="G4547" s="48">
        <f t="shared" si="373"/>
        <v>67.14</v>
      </c>
      <c r="H4547" s="75"/>
      <c r="I4547" s="47">
        <f t="shared" si="374"/>
        <v>0</v>
      </c>
      <c r="J4547" s="47" t="s">
        <v>7189</v>
      </c>
      <c r="K4547" s="610"/>
      <c r="L4547" s="3"/>
    </row>
    <row r="4548" spans="1:12">
      <c r="A4548" s="6">
        <v>33045</v>
      </c>
      <c r="B4548" s="23" t="s">
        <v>137</v>
      </c>
      <c r="C4548" s="31" t="s">
        <v>574</v>
      </c>
      <c r="D4548" s="610" t="str">
        <f t="shared" si="368"/>
        <v>Фото</v>
      </c>
      <c r="E4548" s="72" t="s">
        <v>351</v>
      </c>
      <c r="F4548" s="51">
        <v>1.6</v>
      </c>
      <c r="G4548" s="48">
        <f t="shared" si="373"/>
        <v>59.68</v>
      </c>
      <c r="H4548" s="75"/>
      <c r="I4548" s="47">
        <f t="shared" si="374"/>
        <v>0</v>
      </c>
      <c r="J4548" s="47" t="s">
        <v>7146</v>
      </c>
      <c r="K4548" s="610"/>
      <c r="L4548" s="3"/>
    </row>
    <row r="4549" spans="1:12">
      <c r="A4549" s="6">
        <v>33074</v>
      </c>
      <c r="B4549" s="2" t="s">
        <v>137</v>
      </c>
      <c r="C4549" s="31" t="s">
        <v>585</v>
      </c>
      <c r="D4549" s="610" t="str">
        <f t="shared" si="368"/>
        <v>Фото</v>
      </c>
      <c r="E4549" s="227" t="s">
        <v>351</v>
      </c>
      <c r="F4549" s="51">
        <v>2.2000000000000002</v>
      </c>
      <c r="G4549" s="48">
        <f t="shared" si="373"/>
        <v>82.06</v>
      </c>
      <c r="H4549" s="75"/>
      <c r="I4549" s="47">
        <f t="shared" si="374"/>
        <v>0</v>
      </c>
      <c r="J4549" s="47" t="s">
        <v>7196</v>
      </c>
      <c r="K4549" s="610"/>
      <c r="L4549" s="3"/>
    </row>
    <row r="4550" spans="1:12">
      <c r="A4550" s="6">
        <v>33073</v>
      </c>
      <c r="B4550" s="2" t="s">
        <v>137</v>
      </c>
      <c r="C4550" s="31" t="s">
        <v>584</v>
      </c>
      <c r="D4550" s="610" t="str">
        <f t="shared" si="368"/>
        <v>Фото</v>
      </c>
      <c r="E4550" s="227" t="s">
        <v>351</v>
      </c>
      <c r="F4550" s="51">
        <v>2.8</v>
      </c>
      <c r="G4550" s="48">
        <f t="shared" si="373"/>
        <v>104.43999999999998</v>
      </c>
      <c r="H4550" s="75"/>
      <c r="I4550" s="47">
        <f t="shared" si="374"/>
        <v>0</v>
      </c>
      <c r="J4550" s="47" t="s">
        <v>7195</v>
      </c>
      <c r="K4550" s="610"/>
      <c r="L4550" s="3"/>
    </row>
    <row r="4551" spans="1:12">
      <c r="A4551" s="6">
        <v>33046</v>
      </c>
      <c r="B4551" s="23" t="s">
        <v>137</v>
      </c>
      <c r="C4551" s="31" t="s">
        <v>586</v>
      </c>
      <c r="D4551" s="610" t="str">
        <f t="shared" ref="D4551:D4614" si="375">HYPERLINK(J4551,"Фото")</f>
        <v>Фото</v>
      </c>
      <c r="E4551" s="72" t="s">
        <v>351</v>
      </c>
      <c r="F4551" s="51">
        <v>3.5</v>
      </c>
      <c r="G4551" s="48">
        <f t="shared" si="373"/>
        <v>130.54999999999998</v>
      </c>
      <c r="H4551" s="75"/>
      <c r="I4551" s="47">
        <f t="shared" si="374"/>
        <v>0</v>
      </c>
      <c r="J4551" s="47" t="s">
        <v>7187</v>
      </c>
      <c r="K4551" s="610"/>
      <c r="L4551" s="3"/>
    </row>
    <row r="4552" spans="1:12">
      <c r="A4552" s="6">
        <v>33047</v>
      </c>
      <c r="B4552" s="23" t="s">
        <v>137</v>
      </c>
      <c r="C4552" s="31" t="s">
        <v>573</v>
      </c>
      <c r="D4552" s="610" t="str">
        <f t="shared" si="375"/>
        <v>Фото</v>
      </c>
      <c r="E4552" s="72" t="s">
        <v>351</v>
      </c>
      <c r="F4552" s="51">
        <v>4.5</v>
      </c>
      <c r="G4552" s="48">
        <f t="shared" si="373"/>
        <v>167.85</v>
      </c>
      <c r="H4552" s="75"/>
      <c r="I4552" s="47">
        <f t="shared" si="374"/>
        <v>0</v>
      </c>
      <c r="J4552" s="47" t="s">
        <v>7188</v>
      </c>
      <c r="K4552" s="610"/>
      <c r="L4552" s="3"/>
    </row>
    <row r="4553" spans="1:12">
      <c r="A4553" s="6">
        <v>33008</v>
      </c>
      <c r="B4553" s="23" t="s">
        <v>137</v>
      </c>
      <c r="C4553" s="17" t="s">
        <v>335</v>
      </c>
      <c r="D4553" s="610" t="str">
        <f t="shared" si="375"/>
        <v>Фото</v>
      </c>
      <c r="E4553" s="72" t="s">
        <v>351</v>
      </c>
      <c r="F4553" s="51">
        <v>5.3</v>
      </c>
      <c r="G4553" s="48">
        <f t="shared" si="373"/>
        <v>197.68999999999997</v>
      </c>
      <c r="H4553" s="75"/>
      <c r="I4553" s="47">
        <f t="shared" si="374"/>
        <v>0</v>
      </c>
      <c r="J4553" s="47" t="s">
        <v>7160</v>
      </c>
      <c r="K4553" s="610"/>
      <c r="L4553" s="3"/>
    </row>
    <row r="4554" spans="1:12">
      <c r="A4554" s="6">
        <v>33029</v>
      </c>
      <c r="B4554" s="23" t="s">
        <v>137</v>
      </c>
      <c r="C4554" s="17" t="s">
        <v>336</v>
      </c>
      <c r="D4554" s="610" t="str">
        <f t="shared" si="375"/>
        <v>Фото</v>
      </c>
      <c r="E4554" s="72" t="s">
        <v>351</v>
      </c>
      <c r="F4554" s="51">
        <v>2.5</v>
      </c>
      <c r="G4554" s="48">
        <f t="shared" si="373"/>
        <v>93.25</v>
      </c>
      <c r="H4554" s="75"/>
      <c r="I4554" s="47">
        <f t="shared" si="374"/>
        <v>0</v>
      </c>
      <c r="J4554" s="47" t="s">
        <v>7176</v>
      </c>
      <c r="K4554" s="610"/>
      <c r="L4554" s="3"/>
    </row>
    <row r="4555" spans="1:12">
      <c r="A4555" s="6">
        <v>33034</v>
      </c>
      <c r="B4555" s="23" t="s">
        <v>137</v>
      </c>
      <c r="C4555" s="17" t="s">
        <v>2111</v>
      </c>
      <c r="D4555" s="610" t="str">
        <f t="shared" si="375"/>
        <v>Фото</v>
      </c>
      <c r="E4555" s="72" t="s">
        <v>351</v>
      </c>
      <c r="F4555" s="51">
        <v>1.8</v>
      </c>
      <c r="G4555" s="48">
        <f t="shared" si="373"/>
        <v>67.14</v>
      </c>
      <c r="H4555" s="75"/>
      <c r="I4555" s="47">
        <f t="shared" si="374"/>
        <v>0</v>
      </c>
      <c r="J4555" s="47" t="s">
        <v>7180</v>
      </c>
      <c r="K4555" s="610"/>
      <c r="L4555" s="3"/>
    </row>
    <row r="4556" spans="1:12">
      <c r="A4556" s="6">
        <v>11318</v>
      </c>
      <c r="B4556" s="2" t="s">
        <v>137</v>
      </c>
      <c r="C4556" s="31" t="s">
        <v>648</v>
      </c>
      <c r="D4556" s="610" t="str">
        <f t="shared" si="375"/>
        <v>Фото</v>
      </c>
      <c r="E4556" s="227" t="s">
        <v>351</v>
      </c>
      <c r="F4556" s="51">
        <v>3.8</v>
      </c>
      <c r="G4556" s="48">
        <f t="shared" si="373"/>
        <v>141.73999999999998</v>
      </c>
      <c r="H4556" s="75"/>
      <c r="I4556" s="47">
        <f t="shared" si="374"/>
        <v>0</v>
      </c>
      <c r="J4556" s="47" t="s">
        <v>7152</v>
      </c>
      <c r="K4556" s="610"/>
      <c r="L4556" s="3"/>
    </row>
    <row r="4557" spans="1:12">
      <c r="A4557" s="6">
        <v>33028</v>
      </c>
      <c r="B4557" s="23" t="s">
        <v>137</v>
      </c>
      <c r="C4557" s="17" t="s">
        <v>2112</v>
      </c>
      <c r="D4557" s="610" t="str">
        <f t="shared" si="375"/>
        <v>Фото</v>
      </c>
      <c r="E4557" s="72" t="s">
        <v>351</v>
      </c>
      <c r="F4557" s="51">
        <v>0.4</v>
      </c>
      <c r="G4557" s="48">
        <f t="shared" si="373"/>
        <v>14.92</v>
      </c>
      <c r="H4557" s="75"/>
      <c r="I4557" s="47">
        <f t="shared" si="374"/>
        <v>0</v>
      </c>
      <c r="J4557" s="47" t="s">
        <v>7175</v>
      </c>
      <c r="K4557" s="610"/>
      <c r="L4557" s="3"/>
    </row>
    <row r="4558" spans="1:12">
      <c r="A4558" s="6">
        <v>40280</v>
      </c>
      <c r="B4558" s="23" t="s">
        <v>137</v>
      </c>
      <c r="C4558" s="17" t="s">
        <v>2113</v>
      </c>
      <c r="D4558" s="610" t="str">
        <f t="shared" si="375"/>
        <v>Фото</v>
      </c>
      <c r="E4558" s="72" t="s">
        <v>351</v>
      </c>
      <c r="F4558" s="51">
        <v>1.5</v>
      </c>
      <c r="G4558" s="48">
        <f t="shared" si="373"/>
        <v>55.949999999999996</v>
      </c>
      <c r="H4558" s="75"/>
      <c r="I4558" s="47">
        <f t="shared" si="374"/>
        <v>0</v>
      </c>
      <c r="J4558" s="47" t="s">
        <v>7197</v>
      </c>
      <c r="K4558" s="610"/>
      <c r="L4558" s="3"/>
    </row>
    <row r="4559" spans="1:12">
      <c r="A4559" s="6">
        <v>33031</v>
      </c>
      <c r="B4559" s="23" t="s">
        <v>137</v>
      </c>
      <c r="C4559" s="17" t="s">
        <v>2114</v>
      </c>
      <c r="D4559" s="610" t="str">
        <f t="shared" si="375"/>
        <v>Фото</v>
      </c>
      <c r="E4559" s="72" t="s">
        <v>351</v>
      </c>
      <c r="F4559" s="51">
        <v>2.5</v>
      </c>
      <c r="G4559" s="48">
        <f t="shared" si="373"/>
        <v>93.25</v>
      </c>
      <c r="H4559" s="75"/>
      <c r="I4559" s="47">
        <f t="shared" si="374"/>
        <v>0</v>
      </c>
      <c r="J4559" s="47" t="s">
        <v>7178</v>
      </c>
      <c r="K4559" s="610"/>
      <c r="L4559" s="3"/>
    </row>
    <row r="4560" spans="1:12">
      <c r="A4560" s="6">
        <v>11816</v>
      </c>
      <c r="B4560" s="23" t="s">
        <v>137</v>
      </c>
      <c r="C4560" s="31" t="s">
        <v>1894</v>
      </c>
      <c r="D4560" s="610" t="str">
        <f t="shared" si="375"/>
        <v>Фото</v>
      </c>
      <c r="E4560" s="227" t="s">
        <v>351</v>
      </c>
      <c r="F4560" s="51">
        <v>57</v>
      </c>
      <c r="G4560" s="48">
        <f t="shared" si="373"/>
        <v>2126.1</v>
      </c>
      <c r="H4560" s="75"/>
      <c r="I4560" s="47">
        <f t="shared" si="374"/>
        <v>0</v>
      </c>
      <c r="J4560" s="47" t="s">
        <v>7656</v>
      </c>
      <c r="K4560" s="610"/>
      <c r="L4560" s="3"/>
    </row>
    <row r="4561" spans="1:12">
      <c r="A4561" s="6">
        <v>11240</v>
      </c>
      <c r="B4561" s="2" t="s">
        <v>137</v>
      </c>
      <c r="C4561" s="31" t="s">
        <v>579</v>
      </c>
      <c r="D4561" s="610" t="str">
        <f t="shared" si="375"/>
        <v>Фото</v>
      </c>
      <c r="E4561" s="227" t="s">
        <v>351</v>
      </c>
      <c r="F4561" s="51">
        <v>1.2</v>
      </c>
      <c r="G4561" s="48">
        <f t="shared" si="373"/>
        <v>44.76</v>
      </c>
      <c r="H4561" s="75"/>
      <c r="I4561" s="47">
        <f t="shared" si="374"/>
        <v>0</v>
      </c>
      <c r="J4561" s="47" t="s">
        <v>7147</v>
      </c>
      <c r="K4561" s="610"/>
      <c r="L4561" s="3"/>
    </row>
    <row r="4562" spans="1:12">
      <c r="A4562" s="6">
        <v>11241</v>
      </c>
      <c r="B4562" s="2" t="s">
        <v>137</v>
      </c>
      <c r="C4562" s="31" t="s">
        <v>580</v>
      </c>
      <c r="D4562" s="610" t="str">
        <f t="shared" si="375"/>
        <v>Фото</v>
      </c>
      <c r="E4562" s="227" t="s">
        <v>351</v>
      </c>
      <c r="F4562" s="51">
        <v>1.4</v>
      </c>
      <c r="G4562" s="48">
        <f t="shared" si="373"/>
        <v>52.219999999999992</v>
      </c>
      <c r="H4562" s="75"/>
      <c r="I4562" s="47">
        <f t="shared" si="374"/>
        <v>0</v>
      </c>
      <c r="J4562" s="47" t="s">
        <v>7148</v>
      </c>
      <c r="K4562" s="610"/>
      <c r="L4562" s="3"/>
    </row>
    <row r="4563" spans="1:12">
      <c r="A4563" s="6">
        <v>11242</v>
      </c>
      <c r="B4563" s="2" t="s">
        <v>137</v>
      </c>
      <c r="C4563" s="31" t="s">
        <v>581</v>
      </c>
      <c r="D4563" s="610" t="str">
        <f t="shared" si="375"/>
        <v>Фото</v>
      </c>
      <c r="E4563" s="227" t="s">
        <v>351</v>
      </c>
      <c r="F4563" s="51">
        <v>1.6</v>
      </c>
      <c r="G4563" s="48">
        <f t="shared" si="373"/>
        <v>59.68</v>
      </c>
      <c r="H4563" s="75"/>
      <c r="I4563" s="47">
        <f t="shared" si="374"/>
        <v>0</v>
      </c>
      <c r="J4563" s="47" t="s">
        <v>7149</v>
      </c>
      <c r="K4563" s="610"/>
      <c r="L4563" s="3"/>
    </row>
    <row r="4564" spans="1:12">
      <c r="A4564" s="6">
        <v>11243</v>
      </c>
      <c r="B4564" s="2" t="s">
        <v>137</v>
      </c>
      <c r="C4564" s="31" t="s">
        <v>582</v>
      </c>
      <c r="D4564" s="610" t="str">
        <f t="shared" si="375"/>
        <v>Фото</v>
      </c>
      <c r="E4564" s="227" t="s">
        <v>351</v>
      </c>
      <c r="F4564" s="51">
        <v>2.2999999999999998</v>
      </c>
      <c r="G4564" s="48">
        <f t="shared" si="373"/>
        <v>85.789999999999992</v>
      </c>
      <c r="H4564" s="75"/>
      <c r="I4564" s="47">
        <f t="shared" si="374"/>
        <v>0</v>
      </c>
      <c r="J4564" s="47" t="s">
        <v>7150</v>
      </c>
      <c r="K4564" s="610"/>
      <c r="L4564" s="3"/>
    </row>
    <row r="4565" spans="1:12">
      <c r="A4565" s="6">
        <v>11512</v>
      </c>
      <c r="B4565" s="2" t="s">
        <v>137</v>
      </c>
      <c r="C4565" s="31" t="s">
        <v>669</v>
      </c>
      <c r="D4565" s="610" t="str">
        <f t="shared" si="375"/>
        <v>Фото</v>
      </c>
      <c r="E4565" s="227" t="s">
        <v>351</v>
      </c>
      <c r="F4565" s="51">
        <v>0.4</v>
      </c>
      <c r="G4565" s="48">
        <f t="shared" si="373"/>
        <v>14.92</v>
      </c>
      <c r="H4565" s="75"/>
      <c r="I4565" s="47">
        <f t="shared" si="374"/>
        <v>0</v>
      </c>
      <c r="J4565" s="47" t="s">
        <v>7154</v>
      </c>
      <c r="K4565" s="610"/>
      <c r="L4565" s="3"/>
    </row>
    <row r="4566" spans="1:12">
      <c r="A4566" s="6">
        <v>33004</v>
      </c>
      <c r="B4566" s="23" t="s">
        <v>137</v>
      </c>
      <c r="C4566" s="17" t="s">
        <v>337</v>
      </c>
      <c r="D4566" s="610" t="str">
        <f t="shared" si="375"/>
        <v>Фото</v>
      </c>
      <c r="E4566" s="72" t="s">
        <v>351</v>
      </c>
      <c r="F4566" s="51">
        <v>1</v>
      </c>
      <c r="G4566" s="48">
        <f t="shared" si="373"/>
        <v>37.299999999999997</v>
      </c>
      <c r="H4566" s="75"/>
      <c r="I4566" s="47">
        <f t="shared" si="374"/>
        <v>0</v>
      </c>
      <c r="J4566" s="47" t="s">
        <v>7156</v>
      </c>
      <c r="K4566" s="610"/>
      <c r="L4566" s="3"/>
    </row>
    <row r="4567" spans="1:12">
      <c r="A4567" s="6">
        <v>33005</v>
      </c>
      <c r="B4567" s="23" t="s">
        <v>137</v>
      </c>
      <c r="C4567" s="17" t="s">
        <v>872</v>
      </c>
      <c r="D4567" s="610" t="str">
        <f t="shared" si="375"/>
        <v>Фото</v>
      </c>
      <c r="E4567" s="72" t="s">
        <v>351</v>
      </c>
      <c r="F4567" s="51">
        <v>1.6</v>
      </c>
      <c r="G4567" s="48">
        <f t="shared" si="373"/>
        <v>59.68</v>
      </c>
      <c r="H4567" s="75"/>
      <c r="I4567" s="47">
        <f t="shared" si="374"/>
        <v>0</v>
      </c>
      <c r="J4567" s="47" t="s">
        <v>7157</v>
      </c>
      <c r="K4567" s="610"/>
      <c r="L4567" s="3"/>
    </row>
    <row r="4568" spans="1:12">
      <c r="A4568" s="6">
        <v>33006</v>
      </c>
      <c r="B4568" s="23" t="s">
        <v>137</v>
      </c>
      <c r="C4568" s="31" t="s">
        <v>1631</v>
      </c>
      <c r="D4568" s="610" t="str">
        <f t="shared" si="375"/>
        <v>Фото</v>
      </c>
      <c r="E4568" s="72" t="s">
        <v>351</v>
      </c>
      <c r="F4568" s="51">
        <v>5.5</v>
      </c>
      <c r="G4568" s="48">
        <f t="shared" si="373"/>
        <v>205.14999999999998</v>
      </c>
      <c r="H4568" s="75"/>
      <c r="I4568" s="47">
        <f t="shared" si="374"/>
        <v>0</v>
      </c>
      <c r="J4568" s="47" t="s">
        <v>7158</v>
      </c>
      <c r="K4568" s="610"/>
      <c r="L4568" s="3"/>
    </row>
    <row r="4569" spans="1:12">
      <c r="A4569" s="6">
        <v>33007</v>
      </c>
      <c r="B4569" s="23" t="s">
        <v>137</v>
      </c>
      <c r="C4569" s="31" t="s">
        <v>1632</v>
      </c>
      <c r="D4569" s="610" t="str">
        <f t="shared" si="375"/>
        <v>Фото</v>
      </c>
      <c r="E4569" s="72" t="s">
        <v>351</v>
      </c>
      <c r="F4569" s="51">
        <v>5.5</v>
      </c>
      <c r="G4569" s="48">
        <f t="shared" si="373"/>
        <v>205.14999999999998</v>
      </c>
      <c r="H4569" s="75"/>
      <c r="I4569" s="47">
        <f t="shared" si="374"/>
        <v>0</v>
      </c>
      <c r="J4569" s="47" t="s">
        <v>7159</v>
      </c>
      <c r="K4569" s="610"/>
      <c r="L4569" s="3"/>
    </row>
    <row r="4570" spans="1:12">
      <c r="A4570" s="6">
        <v>33040</v>
      </c>
      <c r="B4570" s="23" t="s">
        <v>137</v>
      </c>
      <c r="C4570" s="17" t="s">
        <v>873</v>
      </c>
      <c r="D4570" s="610" t="str">
        <f t="shared" si="375"/>
        <v>Фото</v>
      </c>
      <c r="E4570" s="72" t="s">
        <v>351</v>
      </c>
      <c r="F4570" s="51">
        <v>0.3</v>
      </c>
      <c r="G4570" s="48">
        <f t="shared" si="373"/>
        <v>11.19</v>
      </c>
      <c r="H4570" s="75"/>
      <c r="I4570" s="47">
        <f t="shared" si="374"/>
        <v>0</v>
      </c>
      <c r="J4570" s="47" t="s">
        <v>7182</v>
      </c>
      <c r="K4570" s="610"/>
      <c r="L4570" s="3"/>
    </row>
    <row r="4571" spans="1:12">
      <c r="A4571" s="6">
        <v>33041</v>
      </c>
      <c r="B4571" s="23" t="s">
        <v>137</v>
      </c>
      <c r="C4571" s="17" t="s">
        <v>338</v>
      </c>
      <c r="D4571" s="610" t="str">
        <f t="shared" si="375"/>
        <v>Фото</v>
      </c>
      <c r="E4571" s="72" t="s">
        <v>351</v>
      </c>
      <c r="F4571" s="51">
        <v>0.3</v>
      </c>
      <c r="G4571" s="48">
        <f t="shared" ref="G4571:G4594" si="376">I$2*F4571</f>
        <v>11.19</v>
      </c>
      <c r="H4571" s="75"/>
      <c r="I4571" s="47">
        <f t="shared" ref="I4571:I4594" si="377">F4571*H4571</f>
        <v>0</v>
      </c>
      <c r="J4571" s="47" t="s">
        <v>7183</v>
      </c>
      <c r="K4571" s="610"/>
      <c r="L4571" s="3"/>
    </row>
    <row r="4572" spans="1:12">
      <c r="A4572" s="6">
        <v>40526</v>
      </c>
      <c r="B4572" s="347" t="s">
        <v>105</v>
      </c>
      <c r="C4572" s="31" t="s">
        <v>465</v>
      </c>
      <c r="D4572" s="610" t="str">
        <f t="shared" si="375"/>
        <v>Фото</v>
      </c>
      <c r="E4572" s="72" t="s">
        <v>351</v>
      </c>
      <c r="F4572" s="51">
        <v>0.3</v>
      </c>
      <c r="G4572" s="48">
        <f t="shared" si="376"/>
        <v>11.19</v>
      </c>
      <c r="H4572" s="75"/>
      <c r="I4572" s="47">
        <f t="shared" si="377"/>
        <v>0</v>
      </c>
      <c r="J4572" s="47" t="s">
        <v>7200</v>
      </c>
      <c r="K4572" s="610"/>
      <c r="L4572" s="3"/>
    </row>
    <row r="4573" spans="1:12">
      <c r="A4573" s="6">
        <v>40527</v>
      </c>
      <c r="B4573" s="347" t="s">
        <v>105</v>
      </c>
      <c r="C4573" s="17" t="s">
        <v>339</v>
      </c>
      <c r="D4573" s="610" t="str">
        <f t="shared" si="375"/>
        <v>Фото</v>
      </c>
      <c r="E4573" s="72" t="s">
        <v>351</v>
      </c>
      <c r="F4573" s="51">
        <v>0.3</v>
      </c>
      <c r="G4573" s="48">
        <f t="shared" si="376"/>
        <v>11.19</v>
      </c>
      <c r="H4573" s="75"/>
      <c r="I4573" s="47">
        <f t="shared" si="377"/>
        <v>0</v>
      </c>
      <c r="J4573" s="47" t="s">
        <v>7201</v>
      </c>
      <c r="K4573" s="610"/>
      <c r="L4573" s="3"/>
    </row>
    <row r="4574" spans="1:12">
      <c r="A4574" s="6">
        <v>33012</v>
      </c>
      <c r="B4574" s="23" t="s">
        <v>137</v>
      </c>
      <c r="C4574" s="17" t="s">
        <v>340</v>
      </c>
      <c r="D4574" s="610" t="str">
        <f t="shared" si="375"/>
        <v>Фото</v>
      </c>
      <c r="E4574" s="72" t="s">
        <v>351</v>
      </c>
      <c r="F4574" s="51">
        <v>5</v>
      </c>
      <c r="G4574" s="48">
        <f t="shared" si="376"/>
        <v>186.5</v>
      </c>
      <c r="H4574" s="75"/>
      <c r="I4574" s="47">
        <f t="shared" si="377"/>
        <v>0</v>
      </c>
      <c r="J4574" s="47" t="s">
        <v>7164</v>
      </c>
      <c r="K4574" s="610"/>
      <c r="L4574" s="3"/>
    </row>
    <row r="4575" spans="1:12">
      <c r="A4575" s="6">
        <v>33013</v>
      </c>
      <c r="B4575" s="23" t="s">
        <v>137</v>
      </c>
      <c r="C4575" s="17" t="s">
        <v>341</v>
      </c>
      <c r="D4575" s="610" t="str">
        <f t="shared" si="375"/>
        <v>Фото</v>
      </c>
      <c r="E4575" s="72" t="s">
        <v>351</v>
      </c>
      <c r="F4575" s="51">
        <v>5</v>
      </c>
      <c r="G4575" s="48">
        <f t="shared" si="376"/>
        <v>186.5</v>
      </c>
      <c r="H4575" s="75"/>
      <c r="I4575" s="47">
        <f t="shared" si="377"/>
        <v>0</v>
      </c>
      <c r="J4575" s="47" t="s">
        <v>7165</v>
      </c>
      <c r="K4575" s="610"/>
      <c r="L4575" s="3"/>
    </row>
    <row r="4576" spans="1:12">
      <c r="A4576" s="6">
        <v>33014</v>
      </c>
      <c r="B4576" s="23" t="s">
        <v>137</v>
      </c>
      <c r="C4576" s="17" t="s">
        <v>874</v>
      </c>
      <c r="D4576" s="610" t="str">
        <f t="shared" si="375"/>
        <v>Фото</v>
      </c>
      <c r="E4576" s="72" t="s">
        <v>351</v>
      </c>
      <c r="F4576" s="51">
        <v>5</v>
      </c>
      <c r="G4576" s="48">
        <f t="shared" si="376"/>
        <v>186.5</v>
      </c>
      <c r="H4576" s="75"/>
      <c r="I4576" s="47">
        <f t="shared" si="377"/>
        <v>0</v>
      </c>
      <c r="J4576" s="47" t="s">
        <v>7166</v>
      </c>
      <c r="K4576" s="610"/>
      <c r="L4576" s="3"/>
    </row>
    <row r="4577" spans="1:12">
      <c r="A4577" s="6">
        <v>33009</v>
      </c>
      <c r="B4577" s="23" t="s">
        <v>137</v>
      </c>
      <c r="C4577" s="17" t="s">
        <v>2115</v>
      </c>
      <c r="D4577" s="610" t="str">
        <f t="shared" si="375"/>
        <v>Фото</v>
      </c>
      <c r="E4577" s="72" t="s">
        <v>351</v>
      </c>
      <c r="F4577" s="51">
        <v>4.5</v>
      </c>
      <c r="G4577" s="48">
        <f t="shared" si="376"/>
        <v>167.85</v>
      </c>
      <c r="H4577" s="75"/>
      <c r="I4577" s="47">
        <f t="shared" si="377"/>
        <v>0</v>
      </c>
      <c r="J4577" s="47" t="s">
        <v>7161</v>
      </c>
      <c r="K4577" s="610"/>
      <c r="L4577" s="3"/>
    </row>
    <row r="4578" spans="1:12">
      <c r="A4578" s="6">
        <v>33010</v>
      </c>
      <c r="B4578" s="23" t="s">
        <v>137</v>
      </c>
      <c r="C4578" s="17" t="s">
        <v>342</v>
      </c>
      <c r="D4578" s="610" t="str">
        <f t="shared" si="375"/>
        <v>Фото</v>
      </c>
      <c r="E4578" s="72" t="s">
        <v>351</v>
      </c>
      <c r="F4578" s="51">
        <v>4.5</v>
      </c>
      <c r="G4578" s="48">
        <f t="shared" si="376"/>
        <v>167.85</v>
      </c>
      <c r="H4578" s="75"/>
      <c r="I4578" s="47">
        <f t="shared" si="377"/>
        <v>0</v>
      </c>
      <c r="J4578" s="47" t="s">
        <v>7162</v>
      </c>
      <c r="K4578" s="610"/>
      <c r="L4578" s="3"/>
    </row>
    <row r="4579" spans="1:12">
      <c r="A4579" s="6">
        <v>33011</v>
      </c>
      <c r="B4579" s="23" t="s">
        <v>137</v>
      </c>
      <c r="C4579" s="17" t="s">
        <v>875</v>
      </c>
      <c r="D4579" s="610" t="str">
        <f t="shared" si="375"/>
        <v>Фото</v>
      </c>
      <c r="E4579" s="72" t="s">
        <v>351</v>
      </c>
      <c r="F4579" s="51">
        <v>4.5</v>
      </c>
      <c r="G4579" s="48">
        <f t="shared" si="376"/>
        <v>167.85</v>
      </c>
      <c r="H4579" s="75"/>
      <c r="I4579" s="47">
        <f t="shared" si="377"/>
        <v>0</v>
      </c>
      <c r="J4579" s="47" t="s">
        <v>7163</v>
      </c>
      <c r="K4579" s="610"/>
      <c r="L4579" s="3"/>
    </row>
    <row r="4580" spans="1:12">
      <c r="A4580" s="6">
        <v>33015</v>
      </c>
      <c r="B4580" s="23" t="s">
        <v>137</v>
      </c>
      <c r="C4580" s="17" t="s">
        <v>876</v>
      </c>
      <c r="D4580" s="610" t="str">
        <f t="shared" si="375"/>
        <v>Фото</v>
      </c>
      <c r="E4580" s="72" t="s">
        <v>351</v>
      </c>
      <c r="F4580" s="51">
        <v>1.4</v>
      </c>
      <c r="G4580" s="48">
        <f t="shared" si="376"/>
        <v>52.219999999999992</v>
      </c>
      <c r="H4580" s="75"/>
      <c r="I4580" s="47">
        <f t="shared" si="377"/>
        <v>0</v>
      </c>
      <c r="J4580" s="47" t="s">
        <v>7167</v>
      </c>
      <c r="K4580" s="610"/>
      <c r="L4580" s="3"/>
    </row>
    <row r="4581" spans="1:12">
      <c r="A4581" s="6">
        <v>33016</v>
      </c>
      <c r="B4581" s="23" t="s">
        <v>137</v>
      </c>
      <c r="C4581" s="17" t="s">
        <v>343</v>
      </c>
      <c r="D4581" s="610" t="str">
        <f t="shared" si="375"/>
        <v>Фото</v>
      </c>
      <c r="E4581" s="72" t="s">
        <v>351</v>
      </c>
      <c r="F4581" s="51">
        <v>1.4</v>
      </c>
      <c r="G4581" s="48">
        <f t="shared" si="376"/>
        <v>52.219999999999992</v>
      </c>
      <c r="H4581" s="75"/>
      <c r="I4581" s="47">
        <f t="shared" si="377"/>
        <v>0</v>
      </c>
      <c r="J4581" s="47" t="s">
        <v>7168</v>
      </c>
      <c r="K4581" s="610"/>
      <c r="L4581" s="3"/>
    </row>
    <row r="4582" spans="1:12">
      <c r="A4582" s="6">
        <v>33017</v>
      </c>
      <c r="B4582" s="23" t="s">
        <v>137</v>
      </c>
      <c r="C4582" s="17" t="s">
        <v>877</v>
      </c>
      <c r="D4582" s="610" t="str">
        <f t="shared" si="375"/>
        <v>Фото</v>
      </c>
      <c r="E4582" s="72" t="s">
        <v>351</v>
      </c>
      <c r="F4582" s="51">
        <v>1.4</v>
      </c>
      <c r="G4582" s="48">
        <f t="shared" si="376"/>
        <v>52.219999999999992</v>
      </c>
      <c r="H4582" s="75"/>
      <c r="I4582" s="47">
        <f t="shared" si="377"/>
        <v>0</v>
      </c>
      <c r="J4582" s="47" t="s">
        <v>7169</v>
      </c>
      <c r="K4582" s="610"/>
      <c r="L4582" s="3"/>
    </row>
    <row r="4583" spans="1:12">
      <c r="A4583" s="6">
        <v>33042</v>
      </c>
      <c r="B4583" s="23" t="s">
        <v>137</v>
      </c>
      <c r="C4583" s="17" t="s">
        <v>344</v>
      </c>
      <c r="D4583" s="610" t="str">
        <f t="shared" si="375"/>
        <v>Фото</v>
      </c>
      <c r="E4583" s="72" t="s">
        <v>351</v>
      </c>
      <c r="F4583" s="51">
        <v>1.6</v>
      </c>
      <c r="G4583" s="48">
        <f t="shared" si="376"/>
        <v>59.68</v>
      </c>
      <c r="H4583" s="75"/>
      <c r="I4583" s="47">
        <f t="shared" si="377"/>
        <v>0</v>
      </c>
      <c r="J4583" s="47" t="s">
        <v>7184</v>
      </c>
      <c r="K4583" s="610"/>
      <c r="L4583" s="3"/>
    </row>
    <row r="4584" spans="1:12">
      <c r="A4584" s="6">
        <v>11365</v>
      </c>
      <c r="B4584" s="2" t="s">
        <v>137</v>
      </c>
      <c r="C4584" s="31" t="s">
        <v>654</v>
      </c>
      <c r="D4584" s="610" t="str">
        <f t="shared" si="375"/>
        <v>Фото</v>
      </c>
      <c r="E4584" s="227" t="s">
        <v>351</v>
      </c>
      <c r="F4584" s="51">
        <v>3</v>
      </c>
      <c r="G4584" s="48">
        <f t="shared" si="376"/>
        <v>111.89999999999999</v>
      </c>
      <c r="H4584" s="75"/>
      <c r="I4584" s="47">
        <f t="shared" si="377"/>
        <v>0</v>
      </c>
      <c r="J4584" s="47" t="s">
        <v>7153</v>
      </c>
      <c r="K4584" s="610"/>
      <c r="L4584" s="3"/>
    </row>
    <row r="4585" spans="1:12">
      <c r="A4585" s="6">
        <v>33030</v>
      </c>
      <c r="B4585" s="23" t="s">
        <v>137</v>
      </c>
      <c r="C4585" s="17" t="s">
        <v>345</v>
      </c>
      <c r="D4585" s="610" t="str">
        <f t="shared" si="375"/>
        <v>Фото</v>
      </c>
      <c r="E4585" s="72" t="s">
        <v>351</v>
      </c>
      <c r="F4585" s="51">
        <v>2.7</v>
      </c>
      <c r="G4585" s="48">
        <f t="shared" si="376"/>
        <v>100.71</v>
      </c>
      <c r="H4585" s="75"/>
      <c r="I4585" s="47">
        <f t="shared" si="377"/>
        <v>0</v>
      </c>
      <c r="J4585" s="47" t="s">
        <v>7177</v>
      </c>
      <c r="K4585" s="610"/>
      <c r="L4585" s="3"/>
    </row>
    <row r="4586" spans="1:12">
      <c r="A4586" s="6">
        <v>33025</v>
      </c>
      <c r="B4586" s="23" t="s">
        <v>137</v>
      </c>
      <c r="C4586" s="17" t="s">
        <v>346</v>
      </c>
      <c r="D4586" s="610" t="str">
        <f t="shared" si="375"/>
        <v>Фото</v>
      </c>
      <c r="E4586" s="72" t="s">
        <v>351</v>
      </c>
      <c r="F4586" s="51">
        <v>2.5</v>
      </c>
      <c r="G4586" s="48">
        <f t="shared" si="376"/>
        <v>93.25</v>
      </c>
      <c r="H4586" s="75"/>
      <c r="I4586" s="47">
        <f t="shared" si="377"/>
        <v>0</v>
      </c>
      <c r="J4586" s="47" t="s">
        <v>7172</v>
      </c>
      <c r="K4586" s="610"/>
      <c r="L4586" s="3"/>
    </row>
    <row r="4587" spans="1:12">
      <c r="A4587" s="6">
        <v>33024</v>
      </c>
      <c r="B4587" s="23" t="s">
        <v>137</v>
      </c>
      <c r="C4587" s="17" t="s">
        <v>206</v>
      </c>
      <c r="D4587" s="610" t="str">
        <f t="shared" si="375"/>
        <v>Фото</v>
      </c>
      <c r="E4587" s="72" t="s">
        <v>351</v>
      </c>
      <c r="F4587" s="51">
        <v>1.5</v>
      </c>
      <c r="G4587" s="48">
        <f t="shared" si="376"/>
        <v>55.949999999999996</v>
      </c>
      <c r="H4587" s="75"/>
      <c r="I4587" s="47">
        <f t="shared" si="377"/>
        <v>0</v>
      </c>
      <c r="J4587" s="47" t="s">
        <v>7171</v>
      </c>
      <c r="K4587" s="610"/>
      <c r="L4587" s="3"/>
    </row>
    <row r="4588" spans="1:12">
      <c r="A4588" s="6">
        <v>33023</v>
      </c>
      <c r="B4588" s="23" t="s">
        <v>137</v>
      </c>
      <c r="C4588" s="17" t="s">
        <v>878</v>
      </c>
      <c r="D4588" s="610" t="str">
        <f t="shared" si="375"/>
        <v>Фото</v>
      </c>
      <c r="E4588" s="72" t="s">
        <v>351</v>
      </c>
      <c r="F4588" s="51">
        <v>1.6</v>
      </c>
      <c r="G4588" s="48">
        <f t="shared" si="376"/>
        <v>59.68</v>
      </c>
      <c r="H4588" s="75"/>
      <c r="I4588" s="47">
        <f t="shared" si="377"/>
        <v>0</v>
      </c>
      <c r="J4588" s="47" t="s">
        <v>7170</v>
      </c>
      <c r="K4588" s="610"/>
      <c r="L4588" s="3"/>
    </row>
    <row r="4589" spans="1:12">
      <c r="A4589" s="6">
        <v>33039</v>
      </c>
      <c r="B4589" s="23" t="s">
        <v>137</v>
      </c>
      <c r="C4589" s="17" t="s">
        <v>207</v>
      </c>
      <c r="D4589" s="610" t="str">
        <f t="shared" si="375"/>
        <v>Фото</v>
      </c>
      <c r="E4589" s="72" t="s">
        <v>351</v>
      </c>
      <c r="F4589" s="51">
        <v>1.6</v>
      </c>
      <c r="G4589" s="48">
        <f t="shared" si="376"/>
        <v>59.68</v>
      </c>
      <c r="H4589" s="75"/>
      <c r="I4589" s="47">
        <f t="shared" si="377"/>
        <v>0</v>
      </c>
      <c r="J4589" s="47" t="s">
        <v>7181</v>
      </c>
      <c r="K4589" s="610"/>
      <c r="L4589" s="3"/>
    </row>
    <row r="4590" spans="1:12">
      <c r="A4590" s="6">
        <v>33033</v>
      </c>
      <c r="B4590" s="23" t="s">
        <v>137</v>
      </c>
      <c r="C4590" s="17" t="s">
        <v>2116</v>
      </c>
      <c r="D4590" s="610" t="str">
        <f t="shared" si="375"/>
        <v>Фото</v>
      </c>
      <c r="E4590" s="72" t="s">
        <v>351</v>
      </c>
      <c r="F4590" s="51">
        <v>1</v>
      </c>
      <c r="G4590" s="48">
        <f t="shared" si="376"/>
        <v>37.299999999999997</v>
      </c>
      <c r="H4590" s="75"/>
      <c r="I4590" s="47">
        <f t="shared" si="377"/>
        <v>0</v>
      </c>
      <c r="J4590" s="47" t="s">
        <v>7179</v>
      </c>
      <c r="K4590" s="610"/>
      <c r="L4590" s="3"/>
    </row>
    <row r="4591" spans="1:12">
      <c r="A4591" s="6">
        <v>33027</v>
      </c>
      <c r="B4591" s="23" t="s">
        <v>137</v>
      </c>
      <c r="C4591" s="17" t="s">
        <v>347</v>
      </c>
      <c r="D4591" s="610" t="str">
        <f t="shared" si="375"/>
        <v>Фото</v>
      </c>
      <c r="E4591" s="72" t="s">
        <v>351</v>
      </c>
      <c r="F4591" s="51">
        <v>0.25</v>
      </c>
      <c r="G4591" s="48">
        <f t="shared" si="376"/>
        <v>9.3249999999999993</v>
      </c>
      <c r="H4591" s="75"/>
      <c r="I4591" s="47">
        <f t="shared" si="377"/>
        <v>0</v>
      </c>
      <c r="J4591" s="47" t="s">
        <v>7174</v>
      </c>
      <c r="K4591" s="610"/>
      <c r="L4591" s="3"/>
    </row>
    <row r="4592" spans="1:12">
      <c r="A4592" s="6">
        <v>33026</v>
      </c>
      <c r="B4592" s="23" t="s">
        <v>137</v>
      </c>
      <c r="C4592" s="17" t="s">
        <v>2117</v>
      </c>
      <c r="D4592" s="610" t="str">
        <f t="shared" si="375"/>
        <v>Фото</v>
      </c>
      <c r="E4592" s="72" t="s">
        <v>351</v>
      </c>
      <c r="F4592" s="51">
        <v>0.35</v>
      </c>
      <c r="G4592" s="48">
        <f t="shared" si="376"/>
        <v>13.054999999999998</v>
      </c>
      <c r="H4592" s="75"/>
      <c r="I4592" s="47">
        <f t="shared" si="377"/>
        <v>0</v>
      </c>
      <c r="J4592" s="47" t="s">
        <v>7173</v>
      </c>
      <c r="K4592" s="610"/>
      <c r="L4592" s="3"/>
    </row>
    <row r="4593" spans="1:12">
      <c r="A4593" s="6">
        <v>33043</v>
      </c>
      <c r="B4593" s="2" t="s">
        <v>137</v>
      </c>
      <c r="C4593" s="31" t="s">
        <v>575</v>
      </c>
      <c r="D4593" s="610" t="str">
        <f t="shared" si="375"/>
        <v>Фото</v>
      </c>
      <c r="E4593" s="227" t="s">
        <v>351</v>
      </c>
      <c r="F4593" s="51">
        <v>5</v>
      </c>
      <c r="G4593" s="48">
        <f t="shared" si="376"/>
        <v>186.5</v>
      </c>
      <c r="H4593" s="75"/>
      <c r="I4593" s="47">
        <f t="shared" si="377"/>
        <v>0</v>
      </c>
      <c r="J4593" s="47" t="s">
        <v>7185</v>
      </c>
      <c r="K4593" s="610"/>
      <c r="L4593" s="3"/>
    </row>
    <row r="4594" spans="1:12">
      <c r="A4594" s="6">
        <v>33057</v>
      </c>
      <c r="B4594" s="2" t="s">
        <v>137</v>
      </c>
      <c r="C4594" s="31" t="s">
        <v>576</v>
      </c>
      <c r="D4594" s="610" t="str">
        <f t="shared" si="375"/>
        <v>Фото</v>
      </c>
      <c r="E4594" s="227" t="s">
        <v>351</v>
      </c>
      <c r="F4594" s="51">
        <v>5</v>
      </c>
      <c r="G4594" s="48">
        <f t="shared" si="376"/>
        <v>186.5</v>
      </c>
      <c r="H4594" s="75"/>
      <c r="I4594" s="47">
        <f t="shared" si="377"/>
        <v>0</v>
      </c>
      <c r="J4594" s="47" t="s">
        <v>7194</v>
      </c>
      <c r="K4594" s="610"/>
      <c r="L4594" s="3"/>
    </row>
    <row r="4595" spans="1:12" ht="17.399999999999999">
      <c r="A4595" s="163"/>
      <c r="B4595" s="383" t="s">
        <v>1709</v>
      </c>
      <c r="C4595" s="154" t="s">
        <v>77</v>
      </c>
      <c r="D4595" s="610"/>
      <c r="E4595" s="243"/>
      <c r="F4595" s="160"/>
      <c r="G4595" s="147"/>
      <c r="H4595" s="164"/>
      <c r="I4595" s="149"/>
      <c r="J4595" s="149" t="e">
        <v>#N/A</v>
      </c>
      <c r="K4595" s="610"/>
      <c r="L4595" s="3"/>
    </row>
    <row r="4596" spans="1:12">
      <c r="A4596" s="6">
        <v>12077</v>
      </c>
      <c r="B4596" s="6" t="s">
        <v>137</v>
      </c>
      <c r="C4596" s="31" t="s">
        <v>2473</v>
      </c>
      <c r="D4596" s="610" t="str">
        <f t="shared" si="375"/>
        <v>Фото</v>
      </c>
      <c r="E4596" s="72" t="s">
        <v>351</v>
      </c>
      <c r="F4596" s="51">
        <v>0.5</v>
      </c>
      <c r="G4596" s="48">
        <f t="shared" ref="G4596:G4627" si="378">I$2*F4596</f>
        <v>18.649999999999999</v>
      </c>
      <c r="H4596" s="75"/>
      <c r="I4596" s="47">
        <f t="shared" ref="I4596:I4627" si="379">F4596*H4596</f>
        <v>0</v>
      </c>
      <c r="J4596" s="47" t="s">
        <v>8101</v>
      </c>
      <c r="K4596" s="610"/>
      <c r="L4596" s="3"/>
    </row>
    <row r="4597" spans="1:12">
      <c r="A4597" s="6">
        <v>12076</v>
      </c>
      <c r="B4597" s="6" t="s">
        <v>137</v>
      </c>
      <c r="C4597" s="31" t="s">
        <v>2472</v>
      </c>
      <c r="D4597" s="610" t="str">
        <f t="shared" si="375"/>
        <v>Фото</v>
      </c>
      <c r="E4597" s="72" t="s">
        <v>351</v>
      </c>
      <c r="F4597" s="51">
        <v>0.5</v>
      </c>
      <c r="G4597" s="48">
        <f t="shared" si="378"/>
        <v>18.649999999999999</v>
      </c>
      <c r="H4597" s="75"/>
      <c r="I4597" s="47">
        <f t="shared" si="379"/>
        <v>0</v>
      </c>
      <c r="J4597" s="47" t="s">
        <v>8100</v>
      </c>
      <c r="K4597" s="610"/>
      <c r="L4597" s="3"/>
    </row>
    <row r="4598" spans="1:12">
      <c r="A4598" s="6">
        <v>12613</v>
      </c>
      <c r="B4598" s="6" t="s">
        <v>137</v>
      </c>
      <c r="C4598" s="31" t="s">
        <v>2628</v>
      </c>
      <c r="D4598" s="610" t="str">
        <f t="shared" si="375"/>
        <v>Фото</v>
      </c>
      <c r="E4598" s="72" t="s">
        <v>351</v>
      </c>
      <c r="F4598" s="51">
        <v>0.5</v>
      </c>
      <c r="G4598" s="48">
        <f t="shared" si="378"/>
        <v>18.649999999999999</v>
      </c>
      <c r="H4598" s="75"/>
      <c r="I4598" s="47">
        <f t="shared" si="379"/>
        <v>0</v>
      </c>
      <c r="J4598" s="47" t="s">
        <v>8343</v>
      </c>
      <c r="K4598" s="610"/>
      <c r="L4598" s="3"/>
    </row>
    <row r="4599" spans="1:12">
      <c r="A4599" s="6">
        <v>12614</v>
      </c>
      <c r="B4599" s="6" t="s">
        <v>137</v>
      </c>
      <c r="C4599" s="31" t="s">
        <v>2629</v>
      </c>
      <c r="D4599" s="610" t="str">
        <f t="shared" si="375"/>
        <v>Фото</v>
      </c>
      <c r="E4599" s="72" t="s">
        <v>351</v>
      </c>
      <c r="F4599" s="51">
        <v>0.5</v>
      </c>
      <c r="G4599" s="48">
        <f t="shared" si="378"/>
        <v>18.649999999999999</v>
      </c>
      <c r="H4599" s="75"/>
      <c r="I4599" s="47">
        <f t="shared" si="379"/>
        <v>0</v>
      </c>
      <c r="J4599" s="47" t="s">
        <v>8344</v>
      </c>
      <c r="K4599" s="610"/>
      <c r="L4599" s="3"/>
    </row>
    <row r="4600" spans="1:12">
      <c r="A4600" s="6">
        <v>27319</v>
      </c>
      <c r="B4600" s="23" t="s">
        <v>137</v>
      </c>
      <c r="C4600" s="31" t="s">
        <v>894</v>
      </c>
      <c r="D4600" s="610" t="str">
        <f t="shared" si="375"/>
        <v>Фото</v>
      </c>
      <c r="E4600" s="72" t="s">
        <v>351</v>
      </c>
      <c r="F4600" s="51">
        <v>2.5</v>
      </c>
      <c r="G4600" s="48">
        <f t="shared" si="378"/>
        <v>93.25</v>
      </c>
      <c r="H4600" s="75"/>
      <c r="I4600" s="47">
        <f t="shared" si="379"/>
        <v>0</v>
      </c>
      <c r="J4600" s="47" t="s">
        <v>8877</v>
      </c>
      <c r="K4600" s="610"/>
      <c r="L4600" s="3"/>
    </row>
    <row r="4601" spans="1:12">
      <c r="A4601" s="6">
        <v>27311</v>
      </c>
      <c r="B4601" s="298" t="s">
        <v>148</v>
      </c>
      <c r="C4601" s="31" t="s">
        <v>78</v>
      </c>
      <c r="D4601" s="610" t="str">
        <f t="shared" si="375"/>
        <v>Фото</v>
      </c>
      <c r="E4601" s="72" t="s">
        <v>351</v>
      </c>
      <c r="F4601" s="51">
        <v>1.4</v>
      </c>
      <c r="G4601" s="48">
        <f t="shared" si="378"/>
        <v>52.219999999999992</v>
      </c>
      <c r="H4601" s="75"/>
      <c r="I4601" s="47">
        <f t="shared" si="379"/>
        <v>0</v>
      </c>
      <c r="J4601" s="47" t="s">
        <v>5246</v>
      </c>
      <c r="K4601" s="610"/>
      <c r="L4601" s="3"/>
    </row>
    <row r="4602" spans="1:12">
      <c r="A4602" s="6">
        <v>27312</v>
      </c>
      <c r="B4602" s="298" t="s">
        <v>148</v>
      </c>
      <c r="C4602" s="31" t="s">
        <v>442</v>
      </c>
      <c r="D4602" s="610" t="str">
        <f t="shared" si="375"/>
        <v>Фото</v>
      </c>
      <c r="E4602" s="72" t="s">
        <v>351</v>
      </c>
      <c r="F4602" s="51">
        <v>1.4</v>
      </c>
      <c r="G4602" s="48">
        <f t="shared" si="378"/>
        <v>52.219999999999992</v>
      </c>
      <c r="H4602" s="75"/>
      <c r="I4602" s="47">
        <f t="shared" si="379"/>
        <v>0</v>
      </c>
      <c r="J4602" s="47" t="s">
        <v>5247</v>
      </c>
      <c r="K4602" s="610"/>
      <c r="L4602" s="3"/>
    </row>
    <row r="4603" spans="1:12">
      <c r="A4603" s="6">
        <v>27313</v>
      </c>
      <c r="B4603" s="298" t="s">
        <v>148</v>
      </c>
      <c r="C4603" s="31" t="s">
        <v>455</v>
      </c>
      <c r="D4603" s="610" t="str">
        <f t="shared" si="375"/>
        <v>Фото</v>
      </c>
      <c r="E4603" s="72" t="s">
        <v>351</v>
      </c>
      <c r="F4603" s="51">
        <v>1.4</v>
      </c>
      <c r="G4603" s="48">
        <f t="shared" si="378"/>
        <v>52.219999999999992</v>
      </c>
      <c r="H4603" s="75"/>
      <c r="I4603" s="47">
        <f t="shared" si="379"/>
        <v>0</v>
      </c>
      <c r="J4603" s="47" t="s">
        <v>5248</v>
      </c>
      <c r="K4603" s="610"/>
      <c r="L4603" s="3"/>
    </row>
    <row r="4604" spans="1:12">
      <c r="A4604" s="6">
        <v>27314</v>
      </c>
      <c r="B4604" s="298" t="s">
        <v>148</v>
      </c>
      <c r="C4604" s="17" t="s">
        <v>79</v>
      </c>
      <c r="D4604" s="610" t="str">
        <f t="shared" si="375"/>
        <v>Фото</v>
      </c>
      <c r="E4604" s="72" t="s">
        <v>351</v>
      </c>
      <c r="F4604" s="51">
        <v>1.4</v>
      </c>
      <c r="G4604" s="48">
        <f t="shared" si="378"/>
        <v>52.219999999999992</v>
      </c>
      <c r="H4604" s="75"/>
      <c r="I4604" s="47">
        <f t="shared" si="379"/>
        <v>0</v>
      </c>
      <c r="J4604" s="47" t="s">
        <v>5249</v>
      </c>
      <c r="K4604" s="610"/>
      <c r="L4604" s="3"/>
    </row>
    <row r="4605" spans="1:12">
      <c r="A4605" s="6">
        <v>27315</v>
      </c>
      <c r="B4605" s="298" t="s">
        <v>148</v>
      </c>
      <c r="C4605" s="31" t="s">
        <v>80</v>
      </c>
      <c r="D4605" s="610" t="str">
        <f t="shared" si="375"/>
        <v>Фото</v>
      </c>
      <c r="E4605" s="72" t="s">
        <v>351</v>
      </c>
      <c r="F4605" s="51">
        <v>1.4</v>
      </c>
      <c r="G4605" s="48">
        <f t="shared" si="378"/>
        <v>52.219999999999992</v>
      </c>
      <c r="H4605" s="75"/>
      <c r="I4605" s="47">
        <f t="shared" si="379"/>
        <v>0</v>
      </c>
      <c r="J4605" s="47" t="s">
        <v>5250</v>
      </c>
      <c r="K4605" s="610"/>
      <c r="L4605" s="3"/>
    </row>
    <row r="4606" spans="1:12">
      <c r="A4606" s="6">
        <v>27316</v>
      </c>
      <c r="B4606" s="298" t="s">
        <v>148</v>
      </c>
      <c r="C4606" s="31" t="s">
        <v>81</v>
      </c>
      <c r="D4606" s="610" t="str">
        <f t="shared" si="375"/>
        <v>Фото</v>
      </c>
      <c r="E4606" s="571" t="s">
        <v>134</v>
      </c>
      <c r="F4606" s="51">
        <v>1.4</v>
      </c>
      <c r="G4606" s="48">
        <f t="shared" si="378"/>
        <v>52.219999999999992</v>
      </c>
      <c r="H4606" s="75"/>
      <c r="I4606" s="47">
        <f t="shared" si="379"/>
        <v>0</v>
      </c>
      <c r="J4606" s="47" t="s">
        <v>5251</v>
      </c>
      <c r="K4606" s="610"/>
      <c r="L4606" s="3"/>
    </row>
    <row r="4607" spans="1:12">
      <c r="A4607" s="6">
        <v>12546</v>
      </c>
      <c r="B4607" s="298" t="s">
        <v>148</v>
      </c>
      <c r="C4607" s="31" t="s">
        <v>82</v>
      </c>
      <c r="D4607" s="610" t="str">
        <f t="shared" si="375"/>
        <v>Фото</v>
      </c>
      <c r="E4607" s="72" t="s">
        <v>351</v>
      </c>
      <c r="F4607" s="51">
        <v>1.4</v>
      </c>
      <c r="G4607" s="48">
        <f t="shared" si="378"/>
        <v>52.219999999999992</v>
      </c>
      <c r="H4607" s="75"/>
      <c r="I4607" s="47">
        <f t="shared" si="379"/>
        <v>0</v>
      </c>
      <c r="J4607" s="47" t="s">
        <v>5252</v>
      </c>
      <c r="K4607" s="610"/>
      <c r="L4607" s="3"/>
    </row>
    <row r="4608" spans="1:12">
      <c r="A4608" s="6">
        <v>11725</v>
      </c>
      <c r="B4608" s="298" t="s">
        <v>148</v>
      </c>
      <c r="C4608" s="31" t="s">
        <v>1756</v>
      </c>
      <c r="D4608" s="610" t="str">
        <f t="shared" si="375"/>
        <v>Фото</v>
      </c>
      <c r="E4608" s="227" t="s">
        <v>351</v>
      </c>
      <c r="F4608" s="51">
        <v>1.4</v>
      </c>
      <c r="G4608" s="48">
        <f t="shared" si="378"/>
        <v>52.219999999999992</v>
      </c>
      <c r="H4608" s="75"/>
      <c r="I4608" s="47">
        <f t="shared" si="379"/>
        <v>0</v>
      </c>
      <c r="J4608" s="47" t="s">
        <v>7405</v>
      </c>
      <c r="K4608" s="610"/>
      <c r="L4608" s="3"/>
    </row>
    <row r="4609" spans="1:12">
      <c r="A4609" s="6">
        <v>11611</v>
      </c>
      <c r="B4609" s="2" t="s">
        <v>137</v>
      </c>
      <c r="C4609" s="31" t="s">
        <v>763</v>
      </c>
      <c r="D4609" s="610" t="str">
        <f t="shared" si="375"/>
        <v>Фото</v>
      </c>
      <c r="E4609" s="227" t="s">
        <v>351</v>
      </c>
      <c r="F4609" s="51">
        <v>0.7</v>
      </c>
      <c r="G4609" s="48">
        <f t="shared" si="378"/>
        <v>26.109999999999996</v>
      </c>
      <c r="H4609" s="75"/>
      <c r="I4609" s="47">
        <f t="shared" si="379"/>
        <v>0</v>
      </c>
      <c r="J4609" s="47" t="s">
        <v>8145</v>
      </c>
      <c r="K4609" s="610"/>
      <c r="L4609" s="3"/>
    </row>
    <row r="4610" spans="1:12">
      <c r="A4610" s="6">
        <v>11629</v>
      </c>
      <c r="B4610" s="2" t="s">
        <v>137</v>
      </c>
      <c r="C4610" s="31" t="s">
        <v>766</v>
      </c>
      <c r="D4610" s="610" t="str">
        <f t="shared" si="375"/>
        <v>Фото</v>
      </c>
      <c r="E4610" s="227" t="s">
        <v>351</v>
      </c>
      <c r="F4610" s="51">
        <v>0.7</v>
      </c>
      <c r="G4610" s="48">
        <f t="shared" si="378"/>
        <v>26.109999999999996</v>
      </c>
      <c r="H4610" s="75"/>
      <c r="I4610" s="47">
        <f t="shared" si="379"/>
        <v>0</v>
      </c>
      <c r="J4610" s="47" t="s">
        <v>8148</v>
      </c>
      <c r="K4610" s="610"/>
      <c r="L4610" s="3"/>
    </row>
    <row r="4611" spans="1:12">
      <c r="A4611" s="6">
        <v>11631</v>
      </c>
      <c r="B4611" s="2" t="s">
        <v>137</v>
      </c>
      <c r="C4611" s="31" t="s">
        <v>767</v>
      </c>
      <c r="D4611" s="610" t="str">
        <f t="shared" si="375"/>
        <v>Фото</v>
      </c>
      <c r="E4611" s="227" t="s">
        <v>351</v>
      </c>
      <c r="F4611" s="51">
        <v>1</v>
      </c>
      <c r="G4611" s="48">
        <f t="shared" si="378"/>
        <v>37.299999999999997</v>
      </c>
      <c r="H4611" s="75"/>
      <c r="I4611" s="47">
        <f t="shared" si="379"/>
        <v>0</v>
      </c>
      <c r="J4611" s="47" t="s">
        <v>8149</v>
      </c>
      <c r="K4611" s="610"/>
      <c r="L4611" s="3"/>
    </row>
    <row r="4612" spans="1:12">
      <c r="A4612" s="6">
        <v>12804</v>
      </c>
      <c r="B4612" s="2" t="s">
        <v>137</v>
      </c>
      <c r="C4612" s="31" t="s">
        <v>2804</v>
      </c>
      <c r="D4612" s="610" t="str">
        <f t="shared" si="375"/>
        <v>Фото</v>
      </c>
      <c r="E4612" s="227" t="s">
        <v>351</v>
      </c>
      <c r="F4612" s="51">
        <v>0.4</v>
      </c>
      <c r="G4612" s="48">
        <f t="shared" si="378"/>
        <v>14.92</v>
      </c>
      <c r="H4612" s="75"/>
      <c r="I4612" s="47">
        <f t="shared" si="379"/>
        <v>0</v>
      </c>
      <c r="J4612" s="47" t="s">
        <v>8539</v>
      </c>
      <c r="K4612" s="610"/>
      <c r="L4612" s="3"/>
    </row>
    <row r="4613" spans="1:12">
      <c r="A4613" s="6">
        <v>11612</v>
      </c>
      <c r="B4613" s="2" t="s">
        <v>137</v>
      </c>
      <c r="C4613" s="470" t="s">
        <v>764</v>
      </c>
      <c r="D4613" s="610" t="str">
        <f t="shared" si="375"/>
        <v>Фото</v>
      </c>
      <c r="E4613" s="227" t="s">
        <v>351</v>
      </c>
      <c r="F4613" s="51">
        <v>0.8</v>
      </c>
      <c r="G4613" s="48">
        <f t="shared" si="378"/>
        <v>29.84</v>
      </c>
      <c r="H4613" s="75"/>
      <c r="I4613" s="47">
        <f t="shared" si="379"/>
        <v>0</v>
      </c>
      <c r="J4613" s="47" t="s">
        <v>8146</v>
      </c>
      <c r="K4613" s="610"/>
      <c r="L4613" s="3"/>
    </row>
    <row r="4614" spans="1:12">
      <c r="A4614" s="6">
        <v>11628</v>
      </c>
      <c r="B4614" s="2" t="s">
        <v>137</v>
      </c>
      <c r="C4614" s="31" t="s">
        <v>768</v>
      </c>
      <c r="D4614" s="610" t="str">
        <f t="shared" si="375"/>
        <v>Фото</v>
      </c>
      <c r="E4614" s="227" t="s">
        <v>351</v>
      </c>
      <c r="F4614" s="51">
        <v>0.8</v>
      </c>
      <c r="G4614" s="48">
        <f t="shared" si="378"/>
        <v>29.84</v>
      </c>
      <c r="H4614" s="75"/>
      <c r="I4614" s="47">
        <f t="shared" si="379"/>
        <v>0</v>
      </c>
      <c r="J4614" s="47" t="s">
        <v>8147</v>
      </c>
      <c r="K4614" s="610"/>
      <c r="L4614" s="3"/>
    </row>
    <row r="4615" spans="1:12">
      <c r="A4615" s="6">
        <v>11633</v>
      </c>
      <c r="B4615" s="2" t="s">
        <v>137</v>
      </c>
      <c r="C4615" s="469" t="s">
        <v>769</v>
      </c>
      <c r="D4615" s="610" t="str">
        <f t="shared" ref="D4615:D4667" si="380">HYPERLINK(J4615,"Фото")</f>
        <v>Фото</v>
      </c>
      <c r="E4615" s="227" t="s">
        <v>351</v>
      </c>
      <c r="F4615" s="51">
        <v>1</v>
      </c>
      <c r="G4615" s="48">
        <f t="shared" si="378"/>
        <v>37.299999999999997</v>
      </c>
      <c r="H4615" s="75"/>
      <c r="I4615" s="47">
        <f t="shared" si="379"/>
        <v>0</v>
      </c>
      <c r="J4615" s="47" t="s">
        <v>8151</v>
      </c>
      <c r="K4615" s="610"/>
      <c r="L4615" s="3"/>
    </row>
    <row r="4616" spans="1:12">
      <c r="A4616" s="6">
        <v>12615</v>
      </c>
      <c r="B4616" s="2" t="s">
        <v>137</v>
      </c>
      <c r="C4616" s="469" t="s">
        <v>2630</v>
      </c>
      <c r="D4616" s="610" t="str">
        <f t="shared" si="380"/>
        <v>Фото</v>
      </c>
      <c r="E4616" s="227" t="s">
        <v>351</v>
      </c>
      <c r="F4616" s="51">
        <v>0.8</v>
      </c>
      <c r="G4616" s="48">
        <f t="shared" si="378"/>
        <v>29.84</v>
      </c>
      <c r="H4616" s="75"/>
      <c r="I4616" s="47">
        <f t="shared" si="379"/>
        <v>0</v>
      </c>
      <c r="J4616" s="47" t="s">
        <v>8345</v>
      </c>
      <c r="K4616" s="610"/>
      <c r="L4616" s="3"/>
    </row>
    <row r="4617" spans="1:12">
      <c r="A4617" s="6">
        <v>12616</v>
      </c>
      <c r="B4617" s="2" t="s">
        <v>137</v>
      </c>
      <c r="C4617" s="469" t="s">
        <v>2631</v>
      </c>
      <c r="D4617" s="610" t="str">
        <f t="shared" si="380"/>
        <v>Фото</v>
      </c>
      <c r="E4617" s="227" t="s">
        <v>351</v>
      </c>
      <c r="F4617" s="51">
        <v>0.6</v>
      </c>
      <c r="G4617" s="48">
        <f t="shared" si="378"/>
        <v>22.38</v>
      </c>
      <c r="H4617" s="75"/>
      <c r="I4617" s="47">
        <f t="shared" si="379"/>
        <v>0</v>
      </c>
      <c r="J4617" s="47" t="s">
        <v>8346</v>
      </c>
      <c r="K4617" s="610"/>
      <c r="L4617" s="3"/>
    </row>
    <row r="4618" spans="1:12">
      <c r="A4618" s="6">
        <v>12697</v>
      </c>
      <c r="B4618" s="2" t="s">
        <v>137</v>
      </c>
      <c r="C4618" s="469" t="s">
        <v>2723</v>
      </c>
      <c r="D4618" s="610" t="str">
        <f t="shared" si="380"/>
        <v>Фото</v>
      </c>
      <c r="E4618" s="227" t="s">
        <v>351</v>
      </c>
      <c r="F4618" s="51">
        <v>3.5</v>
      </c>
      <c r="G4618" s="48">
        <f t="shared" si="378"/>
        <v>130.54999999999998</v>
      </c>
      <c r="H4618" s="75"/>
      <c r="I4618" s="47">
        <f t="shared" si="379"/>
        <v>0</v>
      </c>
      <c r="J4618" s="47" t="s">
        <v>8400</v>
      </c>
      <c r="K4618" s="610"/>
      <c r="L4618" s="3"/>
    </row>
    <row r="4619" spans="1:12">
      <c r="A4619" s="6">
        <v>11632</v>
      </c>
      <c r="B4619" s="2" t="s">
        <v>137</v>
      </c>
      <c r="C4619" s="31" t="s">
        <v>770</v>
      </c>
      <c r="D4619" s="610" t="str">
        <f t="shared" si="380"/>
        <v>Фото</v>
      </c>
      <c r="E4619" s="227" t="s">
        <v>351</v>
      </c>
      <c r="F4619" s="51">
        <v>1</v>
      </c>
      <c r="G4619" s="48">
        <f t="shared" si="378"/>
        <v>37.299999999999997</v>
      </c>
      <c r="H4619" s="75"/>
      <c r="I4619" s="47">
        <f t="shared" si="379"/>
        <v>0</v>
      </c>
      <c r="J4619" s="47" t="s">
        <v>8150</v>
      </c>
      <c r="K4619" s="610"/>
      <c r="L4619" s="3"/>
    </row>
    <row r="4620" spans="1:12">
      <c r="A4620" s="6">
        <v>12619</v>
      </c>
      <c r="B4620" s="2" t="s">
        <v>137</v>
      </c>
      <c r="C4620" s="31" t="s">
        <v>2634</v>
      </c>
      <c r="D4620" s="610" t="str">
        <f t="shared" si="380"/>
        <v>Фото</v>
      </c>
      <c r="E4620" s="227" t="s">
        <v>351</v>
      </c>
      <c r="F4620" s="51">
        <v>1</v>
      </c>
      <c r="G4620" s="48">
        <f t="shared" si="378"/>
        <v>37.299999999999997</v>
      </c>
      <c r="H4620" s="75"/>
      <c r="I4620" s="47">
        <f t="shared" si="379"/>
        <v>0</v>
      </c>
      <c r="J4620" s="47" t="s">
        <v>8349</v>
      </c>
      <c r="K4620" s="610"/>
      <c r="L4620" s="3"/>
    </row>
    <row r="4621" spans="1:12">
      <c r="A4621" s="6">
        <v>12618</v>
      </c>
      <c r="B4621" s="2" t="s">
        <v>137</v>
      </c>
      <c r="C4621" s="31" t="s">
        <v>2633</v>
      </c>
      <c r="D4621" s="610" t="str">
        <f t="shared" si="380"/>
        <v>Фото</v>
      </c>
      <c r="E4621" s="227" t="s">
        <v>351</v>
      </c>
      <c r="F4621" s="51">
        <v>0.8</v>
      </c>
      <c r="G4621" s="48">
        <f t="shared" si="378"/>
        <v>29.84</v>
      </c>
      <c r="H4621" s="75"/>
      <c r="I4621" s="47">
        <f t="shared" si="379"/>
        <v>0</v>
      </c>
      <c r="J4621" s="47" t="s">
        <v>8348</v>
      </c>
      <c r="K4621" s="610"/>
      <c r="L4621" s="3"/>
    </row>
    <row r="4622" spans="1:12">
      <c r="A4622" s="6">
        <v>12617</v>
      </c>
      <c r="B4622" s="2" t="s">
        <v>137</v>
      </c>
      <c r="C4622" s="31" t="s">
        <v>2632</v>
      </c>
      <c r="D4622" s="610" t="str">
        <f t="shared" si="380"/>
        <v>Фото</v>
      </c>
      <c r="E4622" s="227" t="s">
        <v>351</v>
      </c>
      <c r="F4622" s="51">
        <v>0.8</v>
      </c>
      <c r="G4622" s="48">
        <f t="shared" si="378"/>
        <v>29.84</v>
      </c>
      <c r="H4622" s="75"/>
      <c r="I4622" s="47">
        <f t="shared" si="379"/>
        <v>0</v>
      </c>
      <c r="J4622" s="47" t="s">
        <v>8347</v>
      </c>
      <c r="K4622" s="610"/>
      <c r="L4622" s="3"/>
    </row>
    <row r="4623" spans="1:12">
      <c r="A4623" s="6">
        <v>11634</v>
      </c>
      <c r="B4623" s="2" t="s">
        <v>137</v>
      </c>
      <c r="C4623" s="31" t="s">
        <v>771</v>
      </c>
      <c r="D4623" s="610" t="str">
        <f t="shared" si="380"/>
        <v>Фото</v>
      </c>
      <c r="E4623" s="227" t="s">
        <v>351</v>
      </c>
      <c r="F4623" s="51">
        <v>2.4</v>
      </c>
      <c r="G4623" s="48">
        <f t="shared" si="378"/>
        <v>89.52</v>
      </c>
      <c r="H4623" s="75"/>
      <c r="I4623" s="47">
        <f t="shared" si="379"/>
        <v>0</v>
      </c>
      <c r="J4623" s="47" t="s">
        <v>8152</v>
      </c>
      <c r="K4623" s="610"/>
      <c r="L4623" s="3"/>
    </row>
    <row r="4624" spans="1:12">
      <c r="A4624" s="6">
        <v>27356</v>
      </c>
      <c r="B4624" s="23" t="s">
        <v>137</v>
      </c>
      <c r="C4624" s="17" t="s">
        <v>57</v>
      </c>
      <c r="D4624" s="610" t="str">
        <f t="shared" si="380"/>
        <v>Фото</v>
      </c>
      <c r="E4624" s="72" t="s">
        <v>351</v>
      </c>
      <c r="F4624" s="51">
        <v>0.1</v>
      </c>
      <c r="G4624" s="48">
        <f t="shared" si="378"/>
        <v>3.73</v>
      </c>
      <c r="H4624" s="75"/>
      <c r="I4624" s="47">
        <f t="shared" si="379"/>
        <v>0</v>
      </c>
      <c r="J4624" s="47" t="s">
        <v>5274</v>
      </c>
      <c r="K4624" s="610"/>
      <c r="L4624" s="3"/>
    </row>
    <row r="4625" spans="1:12">
      <c r="A4625" s="6">
        <v>27355</v>
      </c>
      <c r="B4625" s="23" t="s">
        <v>137</v>
      </c>
      <c r="C4625" s="17" t="s">
        <v>55</v>
      </c>
      <c r="D4625" s="610" t="str">
        <f t="shared" si="380"/>
        <v>Фото</v>
      </c>
      <c r="E4625" s="72" t="s">
        <v>351</v>
      </c>
      <c r="F4625" s="51">
        <v>0.4</v>
      </c>
      <c r="G4625" s="48">
        <f t="shared" si="378"/>
        <v>14.92</v>
      </c>
      <c r="H4625" s="75"/>
      <c r="I4625" s="47">
        <f t="shared" si="379"/>
        <v>0</v>
      </c>
      <c r="J4625" s="47" t="s">
        <v>5273</v>
      </c>
      <c r="K4625" s="610"/>
      <c r="L4625" s="3"/>
    </row>
    <row r="4626" spans="1:12">
      <c r="A4626" s="6">
        <v>27343</v>
      </c>
      <c r="B4626" s="23" t="s">
        <v>137</v>
      </c>
      <c r="C4626" s="17" t="s">
        <v>49</v>
      </c>
      <c r="D4626" s="610" t="str">
        <f t="shared" si="380"/>
        <v>Фото</v>
      </c>
      <c r="E4626" s="72" t="s">
        <v>351</v>
      </c>
      <c r="F4626" s="51">
        <v>0.4</v>
      </c>
      <c r="G4626" s="48">
        <f t="shared" si="378"/>
        <v>14.92</v>
      </c>
      <c r="H4626" s="75"/>
      <c r="I4626" s="47">
        <f t="shared" si="379"/>
        <v>0</v>
      </c>
      <c r="J4626" s="47" t="s">
        <v>8879</v>
      </c>
      <c r="K4626" s="610"/>
      <c r="L4626" s="3"/>
    </row>
    <row r="4627" spans="1:12">
      <c r="A4627" s="6">
        <v>27353</v>
      </c>
      <c r="B4627" s="23" t="s">
        <v>137</v>
      </c>
      <c r="C4627" s="17" t="s">
        <v>54</v>
      </c>
      <c r="D4627" s="610" t="str">
        <f t="shared" si="380"/>
        <v>Фото</v>
      </c>
      <c r="E4627" s="72" t="s">
        <v>351</v>
      </c>
      <c r="F4627" s="51">
        <v>0.4</v>
      </c>
      <c r="G4627" s="48">
        <f t="shared" si="378"/>
        <v>14.92</v>
      </c>
      <c r="H4627" s="75"/>
      <c r="I4627" s="47">
        <f t="shared" si="379"/>
        <v>0</v>
      </c>
      <c r="J4627" s="47" t="s">
        <v>5271</v>
      </c>
      <c r="K4627" s="610"/>
      <c r="L4627" s="3"/>
    </row>
    <row r="4628" spans="1:12">
      <c r="A4628" s="6">
        <v>27338</v>
      </c>
      <c r="B4628" s="23" t="s">
        <v>137</v>
      </c>
      <c r="C4628" s="31" t="s">
        <v>456</v>
      </c>
      <c r="D4628" s="610" t="str">
        <f t="shared" si="380"/>
        <v>Фото</v>
      </c>
      <c r="E4628" s="72" t="s">
        <v>351</v>
      </c>
      <c r="F4628" s="51">
        <v>0.4</v>
      </c>
      <c r="G4628" s="48">
        <f t="shared" ref="G4628:G4659" si="381">I$2*F4628</f>
        <v>14.92</v>
      </c>
      <c r="H4628" s="75"/>
      <c r="I4628" s="47">
        <f t="shared" ref="I4628:I4659" si="382">F4628*H4628</f>
        <v>0</v>
      </c>
      <c r="J4628" s="47" t="s">
        <v>5264</v>
      </c>
      <c r="K4628" s="610"/>
      <c r="L4628" s="3"/>
    </row>
    <row r="4629" spans="1:12">
      <c r="A4629" s="6">
        <v>27317</v>
      </c>
      <c r="B4629" s="23" t="s">
        <v>137</v>
      </c>
      <c r="C4629" s="17" t="s">
        <v>83</v>
      </c>
      <c r="D4629" s="610" t="str">
        <f t="shared" si="380"/>
        <v>Фото</v>
      </c>
      <c r="E4629" s="72" t="s">
        <v>351</v>
      </c>
      <c r="F4629" s="51">
        <v>0.5</v>
      </c>
      <c r="G4629" s="48">
        <f t="shared" si="381"/>
        <v>18.649999999999999</v>
      </c>
      <c r="H4629" s="75"/>
      <c r="I4629" s="47">
        <f t="shared" si="382"/>
        <v>0</v>
      </c>
      <c r="J4629" s="47" t="s">
        <v>5253</v>
      </c>
      <c r="K4629" s="610"/>
      <c r="L4629" s="3"/>
    </row>
    <row r="4630" spans="1:12">
      <c r="A4630" s="6">
        <v>27349</v>
      </c>
      <c r="B4630" s="23" t="s">
        <v>137</v>
      </c>
      <c r="C4630" s="17" t="s">
        <v>436</v>
      </c>
      <c r="D4630" s="610" t="str">
        <f t="shared" si="380"/>
        <v>Фото</v>
      </c>
      <c r="E4630" s="72" t="s">
        <v>351</v>
      </c>
      <c r="F4630" s="51">
        <v>1</v>
      </c>
      <c r="G4630" s="48">
        <f t="shared" si="381"/>
        <v>37.299999999999997</v>
      </c>
      <c r="H4630" s="75"/>
      <c r="I4630" s="47">
        <f t="shared" si="382"/>
        <v>0</v>
      </c>
      <c r="J4630" s="47" t="s">
        <v>5269</v>
      </c>
      <c r="K4630" s="610"/>
      <c r="L4630" s="3"/>
    </row>
    <row r="4631" spans="1:12">
      <c r="A4631" s="6">
        <v>27339</v>
      </c>
      <c r="B4631" s="23" t="s">
        <v>137</v>
      </c>
      <c r="C4631" s="17" t="s">
        <v>433</v>
      </c>
      <c r="D4631" s="610" t="str">
        <f t="shared" si="380"/>
        <v>Фото</v>
      </c>
      <c r="E4631" s="72" t="s">
        <v>351</v>
      </c>
      <c r="F4631" s="51">
        <v>1</v>
      </c>
      <c r="G4631" s="48">
        <f t="shared" si="381"/>
        <v>37.299999999999997</v>
      </c>
      <c r="H4631" s="75"/>
      <c r="I4631" s="47">
        <f t="shared" si="382"/>
        <v>0</v>
      </c>
      <c r="J4631" s="47" t="s">
        <v>5265</v>
      </c>
      <c r="K4631" s="610"/>
      <c r="L4631" s="3"/>
    </row>
    <row r="4632" spans="1:12">
      <c r="A4632" s="6">
        <v>27341</v>
      </c>
      <c r="B4632" s="23" t="s">
        <v>137</v>
      </c>
      <c r="C4632" s="17" t="s">
        <v>435</v>
      </c>
      <c r="D4632" s="610" t="str">
        <f t="shared" si="380"/>
        <v>Фото</v>
      </c>
      <c r="E4632" s="72" t="s">
        <v>351</v>
      </c>
      <c r="F4632" s="51">
        <v>1</v>
      </c>
      <c r="G4632" s="48">
        <f t="shared" si="381"/>
        <v>37.299999999999997</v>
      </c>
      <c r="H4632" s="75"/>
      <c r="I4632" s="47">
        <f t="shared" si="382"/>
        <v>0</v>
      </c>
      <c r="J4632" s="47" t="s">
        <v>5266</v>
      </c>
      <c r="K4632" s="610"/>
      <c r="L4632" s="3"/>
    </row>
    <row r="4633" spans="1:12">
      <c r="A4633" s="6">
        <v>27340</v>
      </c>
      <c r="B4633" s="23" t="s">
        <v>137</v>
      </c>
      <c r="C4633" s="17" t="s">
        <v>434</v>
      </c>
      <c r="D4633" s="610" t="str">
        <f t="shared" si="380"/>
        <v>Фото</v>
      </c>
      <c r="E4633" s="72" t="s">
        <v>351</v>
      </c>
      <c r="F4633" s="51">
        <v>2</v>
      </c>
      <c r="G4633" s="48">
        <f t="shared" si="381"/>
        <v>74.599999999999994</v>
      </c>
      <c r="H4633" s="75"/>
      <c r="I4633" s="47">
        <f t="shared" si="382"/>
        <v>0</v>
      </c>
      <c r="J4633" s="47" t="s">
        <v>8878</v>
      </c>
      <c r="K4633" s="610"/>
      <c r="L4633" s="3"/>
    </row>
    <row r="4634" spans="1:12">
      <c r="A4634" s="6">
        <v>27335</v>
      </c>
      <c r="B4634" s="23" t="s">
        <v>137</v>
      </c>
      <c r="C4634" s="17" t="s">
        <v>88</v>
      </c>
      <c r="D4634" s="610" t="str">
        <f t="shared" si="380"/>
        <v>Фото</v>
      </c>
      <c r="E4634" s="72" t="s">
        <v>351</v>
      </c>
      <c r="F4634" s="51">
        <v>0.2</v>
      </c>
      <c r="G4634" s="48">
        <f t="shared" si="381"/>
        <v>7.46</v>
      </c>
      <c r="H4634" s="75"/>
      <c r="I4634" s="47">
        <f t="shared" si="382"/>
        <v>0</v>
      </c>
      <c r="J4634" s="47" t="s">
        <v>5261</v>
      </c>
      <c r="K4634" s="610"/>
      <c r="L4634" s="3"/>
    </row>
    <row r="4635" spans="1:12">
      <c r="A4635" s="6">
        <v>12802</v>
      </c>
      <c r="B4635" s="23" t="s">
        <v>137</v>
      </c>
      <c r="C4635" s="17" t="s">
        <v>2469</v>
      </c>
      <c r="D4635" s="610" t="str">
        <f t="shared" si="380"/>
        <v>Фото</v>
      </c>
      <c r="E4635" s="72" t="s">
        <v>351</v>
      </c>
      <c r="F4635" s="51">
        <v>2</v>
      </c>
      <c r="G4635" s="48">
        <f t="shared" si="381"/>
        <v>74.599999999999994</v>
      </c>
      <c r="H4635" s="75"/>
      <c r="I4635" s="47">
        <f t="shared" si="382"/>
        <v>0</v>
      </c>
      <c r="J4635" s="47" t="s">
        <v>8537</v>
      </c>
      <c r="K4635" s="610"/>
      <c r="L4635" s="3"/>
    </row>
    <row r="4636" spans="1:12">
      <c r="A4636" s="6">
        <v>12803</v>
      </c>
      <c r="B4636" s="23" t="s">
        <v>137</v>
      </c>
      <c r="C4636" s="17" t="s">
        <v>2803</v>
      </c>
      <c r="D4636" s="610" t="str">
        <f t="shared" si="380"/>
        <v>Фото</v>
      </c>
      <c r="E4636" s="72" t="s">
        <v>351</v>
      </c>
      <c r="F4636" s="51">
        <v>1.5</v>
      </c>
      <c r="G4636" s="48">
        <f t="shared" si="381"/>
        <v>55.949999999999996</v>
      </c>
      <c r="H4636" s="75"/>
      <c r="I4636" s="47">
        <f t="shared" si="382"/>
        <v>0</v>
      </c>
      <c r="J4636" s="47" t="s">
        <v>8538</v>
      </c>
      <c r="K4636" s="610"/>
      <c r="L4636" s="3"/>
    </row>
    <row r="4637" spans="1:12">
      <c r="A4637" s="6">
        <v>27321</v>
      </c>
      <c r="B4637" s="23" t="s">
        <v>137</v>
      </c>
      <c r="C4637" s="31" t="s">
        <v>457</v>
      </c>
      <c r="D4637" s="610" t="str">
        <f t="shared" si="380"/>
        <v>Фото</v>
      </c>
      <c r="E4637" s="72" t="s">
        <v>351</v>
      </c>
      <c r="F4637" s="51">
        <v>1</v>
      </c>
      <c r="G4637" s="48">
        <f t="shared" si="381"/>
        <v>37.299999999999997</v>
      </c>
      <c r="H4637" s="75"/>
      <c r="I4637" s="47">
        <f t="shared" si="382"/>
        <v>0</v>
      </c>
      <c r="J4637" s="47" t="s">
        <v>5255</v>
      </c>
      <c r="K4637" s="610"/>
      <c r="L4637" s="3"/>
    </row>
    <row r="4638" spans="1:12">
      <c r="A4638" s="6">
        <v>27336</v>
      </c>
      <c r="B4638" s="23" t="s">
        <v>137</v>
      </c>
      <c r="C4638" s="31" t="s">
        <v>440</v>
      </c>
      <c r="D4638" s="610" t="str">
        <f t="shared" si="380"/>
        <v>Фото</v>
      </c>
      <c r="E4638" s="571" t="s">
        <v>134</v>
      </c>
      <c r="F4638" s="51">
        <v>0.3</v>
      </c>
      <c r="G4638" s="48">
        <f t="shared" si="381"/>
        <v>11.19</v>
      </c>
      <c r="H4638" s="75"/>
      <c r="I4638" s="47">
        <f t="shared" si="382"/>
        <v>0</v>
      </c>
      <c r="J4638" s="47" t="s">
        <v>5262</v>
      </c>
      <c r="K4638" s="610"/>
      <c r="L4638" s="3"/>
    </row>
    <row r="4639" spans="1:12">
      <c r="A4639" s="6">
        <v>12801</v>
      </c>
      <c r="B4639" s="23" t="s">
        <v>137</v>
      </c>
      <c r="C4639" s="31" t="s">
        <v>2802</v>
      </c>
      <c r="D4639" s="610" t="str">
        <f t="shared" si="380"/>
        <v>Фото</v>
      </c>
      <c r="E4639" s="72" t="s">
        <v>351</v>
      </c>
      <c r="F4639" s="51">
        <v>0.8</v>
      </c>
      <c r="G4639" s="48">
        <f t="shared" si="381"/>
        <v>29.84</v>
      </c>
      <c r="H4639" s="75"/>
      <c r="I4639" s="47">
        <f t="shared" si="382"/>
        <v>0</v>
      </c>
      <c r="J4639" s="47" t="s">
        <v>8536</v>
      </c>
      <c r="K4639" s="610"/>
      <c r="L4639" s="3"/>
    </row>
    <row r="4640" spans="1:12">
      <c r="A4640" s="6">
        <v>27354</v>
      </c>
      <c r="B4640" s="23" t="s">
        <v>137</v>
      </c>
      <c r="C4640" s="17" t="s">
        <v>56</v>
      </c>
      <c r="D4640" s="610" t="str">
        <f t="shared" si="380"/>
        <v>Фото</v>
      </c>
      <c r="E4640" s="72" t="s">
        <v>351</v>
      </c>
      <c r="F4640" s="51">
        <v>0.2</v>
      </c>
      <c r="G4640" s="48">
        <f t="shared" si="381"/>
        <v>7.46</v>
      </c>
      <c r="H4640" s="75"/>
      <c r="I4640" s="47">
        <f t="shared" si="382"/>
        <v>0</v>
      </c>
      <c r="J4640" s="47" t="s">
        <v>5272</v>
      </c>
      <c r="K4640" s="610"/>
      <c r="L4640" s="3"/>
    </row>
    <row r="4641" spans="1:12">
      <c r="A4641" s="6">
        <v>27331</v>
      </c>
      <c r="B4641" s="23" t="s">
        <v>137</v>
      </c>
      <c r="C4641" s="17" t="s">
        <v>85</v>
      </c>
      <c r="D4641" s="610" t="str">
        <f t="shared" si="380"/>
        <v>Фото</v>
      </c>
      <c r="E4641" s="72" t="s">
        <v>351</v>
      </c>
      <c r="F4641" s="51">
        <v>0.2</v>
      </c>
      <c r="G4641" s="48">
        <f t="shared" si="381"/>
        <v>7.46</v>
      </c>
      <c r="H4641" s="75"/>
      <c r="I4641" s="47">
        <f t="shared" si="382"/>
        <v>0</v>
      </c>
      <c r="J4641" s="47" t="s">
        <v>5257</v>
      </c>
      <c r="K4641" s="610"/>
      <c r="L4641" s="3"/>
    </row>
    <row r="4642" spans="1:12">
      <c r="A4642" s="6">
        <v>27320</v>
      </c>
      <c r="B4642" s="23" t="s">
        <v>137</v>
      </c>
      <c r="C4642" s="31" t="s">
        <v>438</v>
      </c>
      <c r="D4642" s="610" t="str">
        <f t="shared" si="380"/>
        <v>Фото</v>
      </c>
      <c r="E4642" s="571" t="s">
        <v>134</v>
      </c>
      <c r="F4642" s="51">
        <v>0.4</v>
      </c>
      <c r="G4642" s="48">
        <f>I$2*F4642</f>
        <v>14.92</v>
      </c>
      <c r="H4642" s="75"/>
      <c r="I4642" s="47">
        <f t="shared" si="382"/>
        <v>0</v>
      </c>
      <c r="J4642" s="47" t="s">
        <v>5254</v>
      </c>
      <c r="K4642" s="610"/>
      <c r="L4642" s="3"/>
    </row>
    <row r="4643" spans="1:12">
      <c r="A4643" s="6">
        <v>27337</v>
      </c>
      <c r="B4643" s="23" t="s">
        <v>137</v>
      </c>
      <c r="C4643" s="17" t="s">
        <v>914</v>
      </c>
      <c r="D4643" s="610" t="str">
        <f t="shared" si="380"/>
        <v>Фото</v>
      </c>
      <c r="E4643" s="72" t="s">
        <v>351</v>
      </c>
      <c r="F4643" s="51">
        <v>0.3</v>
      </c>
      <c r="G4643" s="48">
        <f t="shared" si="381"/>
        <v>11.19</v>
      </c>
      <c r="H4643" s="75"/>
      <c r="I4643" s="47">
        <f t="shared" si="382"/>
        <v>0</v>
      </c>
      <c r="J4643" s="47" t="s">
        <v>5263</v>
      </c>
      <c r="K4643" s="610"/>
      <c r="L4643" s="3"/>
    </row>
    <row r="4644" spans="1:12">
      <c r="A4644" s="6">
        <v>27333</v>
      </c>
      <c r="B4644" s="23" t="s">
        <v>137</v>
      </c>
      <c r="C4644" s="17" t="s">
        <v>86</v>
      </c>
      <c r="D4644" s="610" t="str">
        <f t="shared" si="380"/>
        <v>Фото</v>
      </c>
      <c r="E4644" s="72" t="s">
        <v>351</v>
      </c>
      <c r="F4644" s="51">
        <v>0.3</v>
      </c>
      <c r="G4644" s="48">
        <f t="shared" si="381"/>
        <v>11.19</v>
      </c>
      <c r="H4644" s="75"/>
      <c r="I4644" s="47">
        <f t="shared" si="382"/>
        <v>0</v>
      </c>
      <c r="J4644" s="47" t="s">
        <v>5259</v>
      </c>
      <c r="K4644" s="610"/>
      <c r="L4644" s="3"/>
    </row>
    <row r="4645" spans="1:12">
      <c r="A4645" s="6">
        <v>11680</v>
      </c>
      <c r="B4645" s="2" t="s">
        <v>137</v>
      </c>
      <c r="C4645" s="31" t="s">
        <v>789</v>
      </c>
      <c r="D4645" s="610" t="str">
        <f t="shared" si="380"/>
        <v>Фото</v>
      </c>
      <c r="E4645" s="227" t="s">
        <v>351</v>
      </c>
      <c r="F4645" s="51">
        <v>0.7</v>
      </c>
      <c r="G4645" s="48">
        <f t="shared" si="381"/>
        <v>26.109999999999996</v>
      </c>
      <c r="H4645" s="75"/>
      <c r="I4645" s="47">
        <f t="shared" si="382"/>
        <v>0</v>
      </c>
      <c r="J4645" s="47" t="s">
        <v>8153</v>
      </c>
      <c r="K4645" s="610"/>
      <c r="L4645" s="3"/>
    </row>
    <row r="4646" spans="1:12">
      <c r="A4646" s="6">
        <v>27332</v>
      </c>
      <c r="B4646" s="23" t="s">
        <v>137</v>
      </c>
      <c r="C4646" s="31" t="s">
        <v>439</v>
      </c>
      <c r="D4646" s="610" t="str">
        <f t="shared" si="380"/>
        <v>Фото</v>
      </c>
      <c r="E4646" s="72" t="s">
        <v>351</v>
      </c>
      <c r="F4646" s="51">
        <v>0.25</v>
      </c>
      <c r="G4646" s="48">
        <f t="shared" si="381"/>
        <v>9.3249999999999993</v>
      </c>
      <c r="H4646" s="75"/>
      <c r="I4646" s="47">
        <f t="shared" si="382"/>
        <v>0</v>
      </c>
      <c r="J4646" s="47" t="s">
        <v>5258</v>
      </c>
      <c r="K4646" s="610"/>
      <c r="L4646" s="3"/>
    </row>
    <row r="4647" spans="1:12">
      <c r="A4647" s="6">
        <v>12798</v>
      </c>
      <c r="B4647" s="23" t="s">
        <v>137</v>
      </c>
      <c r="C4647" s="31" t="s">
        <v>2799</v>
      </c>
      <c r="D4647" s="610" t="str">
        <f t="shared" si="380"/>
        <v>Фото</v>
      </c>
      <c r="E4647" s="72" t="s">
        <v>351</v>
      </c>
      <c r="F4647" s="51">
        <v>0.4</v>
      </c>
      <c r="G4647" s="48">
        <f t="shared" si="381"/>
        <v>14.92</v>
      </c>
      <c r="H4647" s="75"/>
      <c r="I4647" s="47">
        <f t="shared" si="382"/>
        <v>0</v>
      </c>
      <c r="J4647" s="47" t="s">
        <v>8533</v>
      </c>
      <c r="K4647" s="610"/>
      <c r="L4647" s="3"/>
    </row>
    <row r="4648" spans="1:12">
      <c r="A4648" s="6">
        <v>27351</v>
      </c>
      <c r="B4648" s="23" t="s">
        <v>137</v>
      </c>
      <c r="C4648" s="17" t="s">
        <v>53</v>
      </c>
      <c r="D4648" s="610" t="str">
        <f t="shared" si="380"/>
        <v>Фото</v>
      </c>
      <c r="E4648" s="484" t="s">
        <v>351</v>
      </c>
      <c r="F4648" s="51">
        <v>0.4</v>
      </c>
      <c r="G4648" s="48">
        <f t="shared" si="381"/>
        <v>14.92</v>
      </c>
      <c r="H4648" s="75"/>
      <c r="I4648" s="47">
        <f t="shared" si="382"/>
        <v>0</v>
      </c>
      <c r="J4648" s="47" t="s">
        <v>8881</v>
      </c>
      <c r="K4648" s="610"/>
      <c r="L4648" s="3"/>
    </row>
    <row r="4649" spans="1:12">
      <c r="A4649" s="6">
        <v>27350</v>
      </c>
      <c r="B4649" s="23" t="s">
        <v>137</v>
      </c>
      <c r="C4649" s="17" t="s">
        <v>52</v>
      </c>
      <c r="D4649" s="610" t="str">
        <f t="shared" si="380"/>
        <v>Фото</v>
      </c>
      <c r="E4649" s="484" t="s">
        <v>351</v>
      </c>
      <c r="F4649" s="51">
        <v>0.4</v>
      </c>
      <c r="G4649" s="48">
        <f t="shared" si="381"/>
        <v>14.92</v>
      </c>
      <c r="H4649" s="75"/>
      <c r="I4649" s="47">
        <f t="shared" si="382"/>
        <v>0</v>
      </c>
      <c r="J4649" s="47" t="s">
        <v>5270</v>
      </c>
      <c r="K4649" s="610"/>
      <c r="L4649" s="3"/>
    </row>
    <row r="4650" spans="1:12">
      <c r="A4650" s="6">
        <v>27358</v>
      </c>
      <c r="B4650" s="23" t="s">
        <v>137</v>
      </c>
      <c r="C4650" s="17" t="s">
        <v>437</v>
      </c>
      <c r="D4650" s="610" t="str">
        <f t="shared" si="380"/>
        <v>Фото</v>
      </c>
      <c r="E4650" s="72" t="s">
        <v>351</v>
      </c>
      <c r="F4650" s="51">
        <v>0.3</v>
      </c>
      <c r="G4650" s="48">
        <f t="shared" si="381"/>
        <v>11.19</v>
      </c>
      <c r="H4650" s="75"/>
      <c r="I4650" s="47">
        <f t="shared" si="382"/>
        <v>0</v>
      </c>
      <c r="J4650" s="47" t="s">
        <v>5275</v>
      </c>
      <c r="K4650" s="610"/>
      <c r="L4650" s="3"/>
    </row>
    <row r="4651" spans="1:12">
      <c r="A4651" s="6">
        <v>27344</v>
      </c>
      <c r="B4651" s="23" t="s">
        <v>137</v>
      </c>
      <c r="C4651" s="17" t="s">
        <v>50</v>
      </c>
      <c r="D4651" s="610" t="str">
        <f t="shared" si="380"/>
        <v>Фото</v>
      </c>
      <c r="E4651" s="484" t="s">
        <v>351</v>
      </c>
      <c r="F4651" s="51">
        <v>0.5</v>
      </c>
      <c r="G4651" s="48">
        <f t="shared" si="381"/>
        <v>18.649999999999999</v>
      </c>
      <c r="H4651" s="75"/>
      <c r="I4651" s="47">
        <f t="shared" si="382"/>
        <v>0</v>
      </c>
      <c r="J4651" s="47" t="s">
        <v>5267</v>
      </c>
      <c r="K4651" s="610"/>
      <c r="L4651" s="3"/>
    </row>
    <row r="4652" spans="1:12">
      <c r="A4652" s="6">
        <v>27347</v>
      </c>
      <c r="B4652" s="23" t="s">
        <v>137</v>
      </c>
      <c r="C4652" s="31" t="s">
        <v>441</v>
      </c>
      <c r="D4652" s="610" t="str">
        <f t="shared" si="380"/>
        <v>Фото</v>
      </c>
      <c r="E4652" s="72" t="s">
        <v>351</v>
      </c>
      <c r="F4652" s="51">
        <v>0.2</v>
      </c>
      <c r="G4652" s="48">
        <f t="shared" si="381"/>
        <v>7.46</v>
      </c>
      <c r="H4652" s="75"/>
      <c r="I4652" s="47">
        <f t="shared" si="382"/>
        <v>0</v>
      </c>
      <c r="J4652" s="47" t="s">
        <v>5268</v>
      </c>
      <c r="K4652" s="610"/>
      <c r="L4652" s="3"/>
    </row>
    <row r="4653" spans="1:12">
      <c r="A4653" s="6">
        <v>12069</v>
      </c>
      <c r="B4653" s="6" t="s">
        <v>137</v>
      </c>
      <c r="C4653" s="31" t="s">
        <v>2466</v>
      </c>
      <c r="D4653" s="610" t="str">
        <f t="shared" si="380"/>
        <v>Фото</v>
      </c>
      <c r="E4653" s="72" t="s">
        <v>351</v>
      </c>
      <c r="F4653" s="51">
        <v>2</v>
      </c>
      <c r="G4653" s="48">
        <f t="shared" si="381"/>
        <v>74.599999999999994</v>
      </c>
      <c r="H4653" s="75"/>
      <c r="I4653" s="47">
        <f t="shared" si="382"/>
        <v>0</v>
      </c>
      <c r="J4653" s="47" t="s">
        <v>8094</v>
      </c>
      <c r="K4653" s="610"/>
      <c r="L4653" s="3"/>
    </row>
    <row r="4654" spans="1:12">
      <c r="A4654" s="6">
        <v>12858</v>
      </c>
      <c r="B4654" s="6" t="s">
        <v>32</v>
      </c>
      <c r="C4654" s="31" t="s">
        <v>2935</v>
      </c>
      <c r="D4654" s="610" t="str">
        <f t="shared" si="380"/>
        <v>Фото</v>
      </c>
      <c r="E4654" s="72" t="s">
        <v>351</v>
      </c>
      <c r="F4654" s="51">
        <v>2</v>
      </c>
      <c r="G4654" s="48">
        <f t="shared" si="381"/>
        <v>74.599999999999994</v>
      </c>
      <c r="H4654" s="75"/>
      <c r="I4654" s="47">
        <f t="shared" si="382"/>
        <v>0</v>
      </c>
      <c r="J4654" s="47" t="s">
        <v>8601</v>
      </c>
      <c r="K4654" s="610"/>
      <c r="L4654" s="3"/>
    </row>
    <row r="4655" spans="1:12">
      <c r="A4655" s="6">
        <v>12859</v>
      </c>
      <c r="B4655" s="6" t="s">
        <v>32</v>
      </c>
      <c r="C4655" s="31" t="s">
        <v>2936</v>
      </c>
      <c r="D4655" s="610" t="str">
        <f t="shared" si="380"/>
        <v>Фото</v>
      </c>
      <c r="E4655" s="72" t="s">
        <v>351</v>
      </c>
      <c r="F4655" s="51">
        <v>2</v>
      </c>
      <c r="G4655" s="48">
        <f t="shared" si="381"/>
        <v>74.599999999999994</v>
      </c>
      <c r="H4655" s="75"/>
      <c r="I4655" s="47">
        <f t="shared" si="382"/>
        <v>0</v>
      </c>
      <c r="J4655" s="47" t="s">
        <v>8602</v>
      </c>
      <c r="K4655" s="610"/>
      <c r="L4655" s="3"/>
    </row>
    <row r="4656" spans="1:12">
      <c r="A4656" s="6">
        <v>12860</v>
      </c>
      <c r="B4656" s="6" t="s">
        <v>32</v>
      </c>
      <c r="C4656" s="31" t="s">
        <v>2936</v>
      </c>
      <c r="D4656" s="610" t="str">
        <f t="shared" si="380"/>
        <v>Фото</v>
      </c>
      <c r="E4656" s="72" t="s">
        <v>351</v>
      </c>
      <c r="F4656" s="51">
        <v>2</v>
      </c>
      <c r="G4656" s="48">
        <f t="shared" si="381"/>
        <v>74.599999999999994</v>
      </c>
      <c r="H4656" s="75"/>
      <c r="I4656" s="47">
        <f t="shared" si="382"/>
        <v>0</v>
      </c>
      <c r="J4656" s="47" t="s">
        <v>8603</v>
      </c>
      <c r="K4656" s="610"/>
      <c r="L4656" s="3"/>
    </row>
    <row r="4657" spans="1:12">
      <c r="A4657" s="6">
        <v>12070</v>
      </c>
      <c r="B4657" s="6" t="s">
        <v>137</v>
      </c>
      <c r="C4657" s="31" t="s">
        <v>2468</v>
      </c>
      <c r="D4657" s="610" t="str">
        <f t="shared" si="380"/>
        <v>Фото</v>
      </c>
      <c r="E4657" s="72" t="s">
        <v>351</v>
      </c>
      <c r="F4657" s="51">
        <v>0.8</v>
      </c>
      <c r="G4657" s="48">
        <f t="shared" si="381"/>
        <v>29.84</v>
      </c>
      <c r="H4657" s="75"/>
      <c r="I4657" s="47">
        <f t="shared" si="382"/>
        <v>0</v>
      </c>
      <c r="J4657" s="47" t="s">
        <v>8095</v>
      </c>
      <c r="K4657" s="610"/>
      <c r="L4657" s="3"/>
    </row>
    <row r="4658" spans="1:12">
      <c r="A4658" s="6">
        <v>12799</v>
      </c>
      <c r="B4658" s="6" t="s">
        <v>137</v>
      </c>
      <c r="C4658" s="31" t="s">
        <v>2800</v>
      </c>
      <c r="D4658" s="610" t="str">
        <f t="shared" si="380"/>
        <v>Фото</v>
      </c>
      <c r="E4658" s="72" t="s">
        <v>351</v>
      </c>
      <c r="F4658" s="51">
        <v>0.6</v>
      </c>
      <c r="G4658" s="48">
        <f t="shared" si="381"/>
        <v>22.38</v>
      </c>
      <c r="H4658" s="75"/>
      <c r="I4658" s="47">
        <f t="shared" si="382"/>
        <v>0</v>
      </c>
      <c r="J4658" s="47" t="s">
        <v>8534</v>
      </c>
      <c r="K4658" s="610"/>
      <c r="L4658" s="3"/>
    </row>
    <row r="4659" spans="1:12">
      <c r="A4659" s="6">
        <v>12800</v>
      </c>
      <c r="B4659" s="6" t="s">
        <v>137</v>
      </c>
      <c r="C4659" s="31" t="s">
        <v>2801</v>
      </c>
      <c r="D4659" s="610" t="str">
        <f t="shared" si="380"/>
        <v>Фото</v>
      </c>
      <c r="E4659" s="72" t="s">
        <v>351</v>
      </c>
      <c r="F4659" s="51">
        <v>0.5</v>
      </c>
      <c r="G4659" s="48">
        <f t="shared" si="381"/>
        <v>18.649999999999999</v>
      </c>
      <c r="H4659" s="75"/>
      <c r="I4659" s="47">
        <f t="shared" si="382"/>
        <v>0</v>
      </c>
      <c r="J4659" s="47" t="s">
        <v>8535</v>
      </c>
      <c r="K4659" s="610"/>
      <c r="L4659" s="3"/>
    </row>
    <row r="4660" spans="1:12">
      <c r="A4660" s="6">
        <v>12071</v>
      </c>
      <c r="B4660" s="6" t="s">
        <v>137</v>
      </c>
      <c r="C4660" s="31" t="s">
        <v>2470</v>
      </c>
      <c r="D4660" s="610" t="str">
        <f t="shared" si="380"/>
        <v>Фото</v>
      </c>
      <c r="E4660" s="72" t="s">
        <v>351</v>
      </c>
      <c r="F4660" s="51">
        <v>0.8</v>
      </c>
      <c r="G4660" s="48">
        <f t="shared" ref="G4660:G4667" si="383">I$2*F4660</f>
        <v>29.84</v>
      </c>
      <c r="H4660" s="75"/>
      <c r="I4660" s="47">
        <f t="shared" ref="I4660:I4667" si="384">F4660*H4660</f>
        <v>0</v>
      </c>
      <c r="J4660" s="47" t="s">
        <v>8096</v>
      </c>
      <c r="K4660" s="610"/>
      <c r="L4660" s="3"/>
    </row>
    <row r="4661" spans="1:12">
      <c r="A4661" s="6">
        <v>12072</v>
      </c>
      <c r="B4661" s="6" t="s">
        <v>137</v>
      </c>
      <c r="C4661" s="31" t="s">
        <v>2469</v>
      </c>
      <c r="D4661" s="610" t="str">
        <f t="shared" si="380"/>
        <v>Фото</v>
      </c>
      <c r="E4661" s="72" t="s">
        <v>351</v>
      </c>
      <c r="F4661" s="51">
        <v>0.8</v>
      </c>
      <c r="G4661" s="48">
        <f t="shared" si="383"/>
        <v>29.84</v>
      </c>
      <c r="H4661" s="75"/>
      <c r="I4661" s="47">
        <f t="shared" si="384"/>
        <v>0</v>
      </c>
      <c r="J4661" s="47" t="s">
        <v>8097</v>
      </c>
      <c r="K4661" s="610"/>
      <c r="L4661" s="3"/>
    </row>
    <row r="4662" spans="1:12">
      <c r="A4662" s="6">
        <v>12073</v>
      </c>
      <c r="B4662" s="6" t="s">
        <v>137</v>
      </c>
      <c r="C4662" s="31" t="s">
        <v>789</v>
      </c>
      <c r="D4662" s="610" t="str">
        <f t="shared" si="380"/>
        <v>Фото</v>
      </c>
      <c r="E4662" s="72" t="s">
        <v>351</v>
      </c>
      <c r="F4662" s="51">
        <v>0.8</v>
      </c>
      <c r="G4662" s="48">
        <f t="shared" si="383"/>
        <v>29.84</v>
      </c>
      <c r="H4662" s="75"/>
      <c r="I4662" s="47">
        <f t="shared" si="384"/>
        <v>0</v>
      </c>
      <c r="J4662" s="47" t="s">
        <v>8098</v>
      </c>
      <c r="K4662" s="610"/>
      <c r="L4662" s="3"/>
    </row>
    <row r="4663" spans="1:12">
      <c r="A4663" s="6">
        <v>12075</v>
      </c>
      <c r="B4663" s="6" t="s">
        <v>137</v>
      </c>
      <c r="C4663" s="31" t="s">
        <v>2471</v>
      </c>
      <c r="D4663" s="610" t="str">
        <f t="shared" si="380"/>
        <v>Фото</v>
      </c>
      <c r="E4663" s="72" t="s">
        <v>351</v>
      </c>
      <c r="F4663" s="51">
        <v>1.5</v>
      </c>
      <c r="G4663" s="48">
        <f t="shared" si="383"/>
        <v>55.949999999999996</v>
      </c>
      <c r="H4663" s="75"/>
      <c r="I4663" s="47">
        <f t="shared" si="384"/>
        <v>0</v>
      </c>
      <c r="J4663" s="47" t="s">
        <v>8099</v>
      </c>
      <c r="K4663" s="610"/>
      <c r="L4663" s="3"/>
    </row>
    <row r="4664" spans="1:12">
      <c r="A4664" s="6">
        <v>27345</v>
      </c>
      <c r="B4664" s="23" t="s">
        <v>137</v>
      </c>
      <c r="C4664" s="17" t="s">
        <v>51</v>
      </c>
      <c r="D4664" s="610" t="str">
        <f t="shared" si="380"/>
        <v>Фото</v>
      </c>
      <c r="E4664" s="72" t="s">
        <v>351</v>
      </c>
      <c r="F4664" s="51">
        <v>0.2</v>
      </c>
      <c r="G4664" s="48">
        <f t="shared" si="383"/>
        <v>7.46</v>
      </c>
      <c r="H4664" s="75"/>
      <c r="I4664" s="47">
        <f t="shared" si="384"/>
        <v>0</v>
      </c>
      <c r="J4664" s="47" t="s">
        <v>8880</v>
      </c>
      <c r="K4664" s="610"/>
      <c r="L4664" s="3"/>
    </row>
    <row r="4665" spans="1:12">
      <c r="A4665" s="6">
        <v>27334</v>
      </c>
      <c r="B4665" s="23" t="s">
        <v>137</v>
      </c>
      <c r="C4665" s="17" t="s">
        <v>87</v>
      </c>
      <c r="D4665" s="610" t="str">
        <f t="shared" si="380"/>
        <v>Фото</v>
      </c>
      <c r="E4665" s="72" t="s">
        <v>351</v>
      </c>
      <c r="F4665" s="51">
        <v>0.2</v>
      </c>
      <c r="G4665" s="48">
        <f t="shared" si="383"/>
        <v>7.46</v>
      </c>
      <c r="H4665" s="75"/>
      <c r="I4665" s="47">
        <f t="shared" si="384"/>
        <v>0</v>
      </c>
      <c r="J4665" s="47" t="s">
        <v>5260</v>
      </c>
      <c r="K4665" s="610"/>
      <c r="L4665" s="3"/>
    </row>
    <row r="4666" spans="1:12">
      <c r="A4666" s="6">
        <v>27330</v>
      </c>
      <c r="B4666" s="23" t="s">
        <v>137</v>
      </c>
      <c r="C4666" s="17" t="s">
        <v>84</v>
      </c>
      <c r="D4666" s="610" t="str">
        <f t="shared" si="380"/>
        <v>Фото</v>
      </c>
      <c r="E4666" s="72" t="s">
        <v>351</v>
      </c>
      <c r="F4666" s="51">
        <v>0.1</v>
      </c>
      <c r="G4666" s="48">
        <f t="shared" si="383"/>
        <v>3.73</v>
      </c>
      <c r="H4666" s="75"/>
      <c r="I4666" s="47">
        <f t="shared" si="384"/>
        <v>0</v>
      </c>
      <c r="J4666" s="47" t="s">
        <v>5256</v>
      </c>
      <c r="K4666" s="610"/>
      <c r="L4666" s="3"/>
    </row>
    <row r="4667" spans="1:12">
      <c r="A4667" s="6">
        <v>12792</v>
      </c>
      <c r="B4667" s="23" t="s">
        <v>137</v>
      </c>
      <c r="C4667" s="17" t="s">
        <v>2795</v>
      </c>
      <c r="D4667" s="610" t="str">
        <f t="shared" si="380"/>
        <v>Фото</v>
      </c>
      <c r="E4667" s="533" t="s">
        <v>134</v>
      </c>
      <c r="F4667" s="51">
        <v>0.2</v>
      </c>
      <c r="G4667" s="48">
        <f t="shared" si="383"/>
        <v>7.46</v>
      </c>
      <c r="H4667" s="75"/>
      <c r="I4667" s="47">
        <f t="shared" si="384"/>
        <v>0</v>
      </c>
      <c r="J4667" s="47" t="s">
        <v>8529</v>
      </c>
      <c r="K4667" s="610"/>
      <c r="L4667" s="3"/>
    </row>
    <row r="4668" spans="1:12">
      <c r="A4668" s="6"/>
      <c r="D4668" s="17"/>
      <c r="E4668" s="17"/>
      <c r="H4668" s="26"/>
      <c r="K4668" s="230"/>
      <c r="L4668" s="3"/>
    </row>
    <row r="4669" spans="1:12" ht="15.6">
      <c r="A4669" s="6"/>
      <c r="C4669" s="127" t="s">
        <v>64</v>
      </c>
      <c r="D4669" s="127"/>
      <c r="E4669" s="17"/>
      <c r="H4669" s="479"/>
      <c r="I4669" s="128">
        <f>SUM(I6:I4667)</f>
        <v>0</v>
      </c>
      <c r="J4669" s="128"/>
      <c r="K4669" s="230"/>
      <c r="L4669" s="3"/>
    </row>
    <row r="4670" spans="1:12" ht="15.6">
      <c r="A4670" s="6"/>
      <c r="C4670" s="127" t="s">
        <v>65</v>
      </c>
      <c r="D4670" s="127"/>
      <c r="E4670" s="17"/>
      <c r="H4670" s="479"/>
      <c r="I4670" s="128">
        <f>I4669*I2</f>
        <v>0</v>
      </c>
      <c r="J4670" s="128"/>
      <c r="K4670" s="230"/>
      <c r="L4670" s="3"/>
    </row>
  </sheetData>
  <sheetProtection algorithmName="SHA-512" hashValue="sGSwES6SEOeVNjUZvgwGEuhTQDP6EnuO9QBb7jFogWN/K3NBXh7iNtiOpW7GcrTpyCUHZR6PmDlJpNadNFIcJQ==" saltValue="fnIu3DPOW+gvMoSQ5D1ysQ==" spinCount="100000" sheet="1" autoFilter="0"/>
  <autoFilter ref="H4:H4667"/>
  <sortState ref="A3267:F3333">
    <sortCondition ref="C3267:C3333"/>
  </sortState>
  <mergeCells count="3">
    <mergeCell ref="D1:H1"/>
    <mergeCell ref="I1:K1"/>
    <mergeCell ref="E2:G2"/>
  </mergeCells>
  <phoneticPr fontId="0" type="noConversion"/>
  <conditionalFormatting sqref="A1:A1048576">
    <cfRule type="duplicateValues" dxfId="0" priority="1"/>
  </conditionalFormatting>
  <hyperlinks>
    <hyperlink ref="D1:H1" location="Оглавление!A1" display="Оглавление"/>
  </hyperlinks>
  <pageMargins left="0.25" right="0.25" top="0.75" bottom="0.75" header="0.3" footer="0.3"/>
  <pageSetup paperSize="9" orientation="portrait" useFirstPageNumber="1" verticalDpi="300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Оглавление</vt:lpstr>
      <vt:lpstr>Прайс</vt:lpstr>
      <vt:lpstr>Амортизатор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пк</dc:creator>
  <cp:lastModifiedBy>Scooterok</cp:lastModifiedBy>
  <cp:lastPrinted>2018-06-22T09:36:45Z</cp:lastPrinted>
  <dcterms:created xsi:type="dcterms:W3CDTF">2017-11-29T11:50:30Z</dcterms:created>
  <dcterms:modified xsi:type="dcterms:W3CDTF">2024-01-26T19:07:41Z</dcterms:modified>
</cp:coreProperties>
</file>